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1.xml" ContentType="application/vnd.openxmlformats-officedocument.spreadsheetml.worksheet+xml"/>
  <Override PartName="/xl/worksheets/sheet2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8.xml" ContentType="application/vnd.openxmlformats-officedocument.spreadsheetml.worksheet+xml"/>
  <Override PartName="/xl/worksheets/sheet23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 tabRatio="500" firstSheet="17" activeTab="24"/>
  </bookViews>
  <sheets>
    <sheet name="26.6" sheetId="2" r:id="rId1"/>
    <sheet name="27.6" sheetId="3" r:id="rId2"/>
    <sheet name="28.6" sheetId="4" r:id="rId3"/>
    <sheet name="Sheet1" sheetId="5" r:id="rId4"/>
    <sheet name="29.6" sheetId="6" r:id="rId5"/>
    <sheet name="30.6" sheetId="7" r:id="rId6"/>
    <sheet name="14h 30.6" sheetId="8" r:id="rId7"/>
    <sheet name="Sheet2" sheetId="9" r:id="rId8"/>
    <sheet name="01.7" sheetId="10" r:id="rId9"/>
    <sheet name="Sheet4" sheetId="11" r:id="rId10"/>
    <sheet name="3.7" sheetId="12" r:id="rId11"/>
    <sheet name="4.7" sheetId="13" r:id="rId12"/>
    <sheet name="5.7" sheetId="14" r:id="rId13"/>
    <sheet name="06.7" sheetId="15" r:id="rId14"/>
    <sheet name="12.7" sheetId="16" r:id="rId15"/>
    <sheet name="13.7" sheetId="17" r:id="rId16"/>
    <sheet name="15.7" sheetId="18" r:id="rId17"/>
    <sheet name="Sheet3" sheetId="19" r:id="rId18"/>
    <sheet name="17.7" sheetId="20" r:id="rId19"/>
    <sheet name="18.7" sheetId="21" r:id="rId20"/>
    <sheet name="19.7" sheetId="22" r:id="rId21"/>
    <sheet name="20.7" sheetId="23" r:id="rId22"/>
    <sheet name="21.7" sheetId="24" r:id="rId23"/>
    <sheet name=" Chỉ tiêu đến 30.7" sheetId="25" r:id="rId24"/>
    <sheet name="24.7" sheetId="26" r:id="rId25"/>
  </sheets>
  <definedNames>
    <definedName name="_xlnm._FilterDatabase" localSheetId="8" hidden="1">'01.7'!$A$8:$L$38</definedName>
    <definedName name="_xlnm._FilterDatabase" localSheetId="14" hidden="1">'12.7'!$B$8:$M$38</definedName>
    <definedName name="_xlnm._FilterDatabase" localSheetId="19" hidden="1">'18.7'!$C$8:$M$38</definedName>
    <definedName name="_xlnm._FilterDatabase" localSheetId="24" hidden="1">'24.7'!$B$2:$O$39</definedName>
  </definedNames>
  <calcPr calcId="144525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L17" i="26" l="1"/>
  <c r="L34" i="26"/>
  <c r="I39" i="26"/>
  <c r="H39" i="26"/>
  <c r="F39" i="26"/>
  <c r="E39" i="26"/>
  <c r="D39" i="26"/>
  <c r="J38" i="26"/>
  <c r="K38" i="26" s="1"/>
  <c r="G38" i="26"/>
  <c r="J34" i="26"/>
  <c r="M34" i="26" s="1"/>
  <c r="G34" i="26"/>
  <c r="J37" i="26"/>
  <c r="M37" i="26" s="1"/>
  <c r="L37" i="26" s="1"/>
  <c r="G37" i="26"/>
  <c r="J36" i="26"/>
  <c r="K36" i="26" s="1"/>
  <c r="G36" i="26"/>
  <c r="J35" i="26"/>
  <c r="K35" i="26" s="1"/>
  <c r="G35" i="26"/>
  <c r="J33" i="26"/>
  <c r="K33" i="26" s="1"/>
  <c r="G33" i="26"/>
  <c r="J32" i="26"/>
  <c r="M32" i="26" s="1"/>
  <c r="L32" i="26" s="1"/>
  <c r="G32" i="26"/>
  <c r="J31" i="26"/>
  <c r="K31" i="26" s="1"/>
  <c r="G31" i="26"/>
  <c r="J29" i="26"/>
  <c r="K29" i="26" s="1"/>
  <c r="G29" i="26"/>
  <c r="J30" i="26"/>
  <c r="K30" i="26" s="1"/>
  <c r="G30" i="26"/>
  <c r="J28" i="26"/>
  <c r="M28" i="26" s="1"/>
  <c r="L28" i="26" s="1"/>
  <c r="G28" i="26"/>
  <c r="J25" i="26"/>
  <c r="M25" i="26" s="1"/>
  <c r="L25" i="26" s="1"/>
  <c r="G25" i="26"/>
  <c r="J26" i="26"/>
  <c r="K26" i="26" s="1"/>
  <c r="G26" i="26"/>
  <c r="J27" i="26"/>
  <c r="K27" i="26" s="1"/>
  <c r="G27" i="26"/>
  <c r="J22" i="26"/>
  <c r="M22" i="26" s="1"/>
  <c r="L22" i="26" s="1"/>
  <c r="G22" i="26"/>
  <c r="J21" i="26"/>
  <c r="K21" i="26" s="1"/>
  <c r="G21" i="26"/>
  <c r="J20" i="26"/>
  <c r="K20" i="26" s="1"/>
  <c r="G20" i="26"/>
  <c r="J24" i="26"/>
  <c r="K24" i="26" s="1"/>
  <c r="G24" i="26"/>
  <c r="J23" i="26"/>
  <c r="M23" i="26" s="1"/>
  <c r="L23" i="26" s="1"/>
  <c r="G23" i="26"/>
  <c r="J19" i="26"/>
  <c r="K19" i="26" s="1"/>
  <c r="G19" i="26"/>
  <c r="J18" i="26"/>
  <c r="K18" i="26" s="1"/>
  <c r="G18" i="26"/>
  <c r="J17" i="26"/>
  <c r="M17" i="26" s="1"/>
  <c r="G17" i="26"/>
  <c r="J16" i="26"/>
  <c r="M16" i="26" s="1"/>
  <c r="L16" i="26" s="1"/>
  <c r="G16" i="26"/>
  <c r="J15" i="26"/>
  <c r="K15" i="26" s="1"/>
  <c r="G15" i="26"/>
  <c r="J14" i="26"/>
  <c r="K14" i="26" s="1"/>
  <c r="G14" i="26"/>
  <c r="J13" i="26"/>
  <c r="K13" i="26" s="1"/>
  <c r="G13" i="26"/>
  <c r="J12" i="26"/>
  <c r="K12" i="26" s="1"/>
  <c r="G12" i="26"/>
  <c r="J11" i="26"/>
  <c r="K11" i="26" s="1"/>
  <c r="G11" i="26"/>
  <c r="J10" i="26"/>
  <c r="K10" i="26" s="1"/>
  <c r="G10" i="26"/>
  <c r="J9" i="26"/>
  <c r="N9" i="26" s="1"/>
  <c r="G9" i="26"/>
  <c r="J8" i="26"/>
  <c r="N8" i="26" s="1"/>
  <c r="G8" i="26"/>
  <c r="M36" i="26" l="1"/>
  <c r="L36" i="26" s="1"/>
  <c r="K32" i="26"/>
  <c r="M31" i="26"/>
  <c r="L31" i="26" s="1"/>
  <c r="K25" i="26"/>
  <c r="K28" i="26"/>
  <c r="K37" i="26"/>
  <c r="N10" i="26"/>
  <c r="K22" i="26"/>
  <c r="N11" i="26"/>
  <c r="K23" i="26"/>
  <c r="M21" i="26"/>
  <c r="L21" i="26" s="1"/>
  <c r="M26" i="26"/>
  <c r="L26" i="26" s="1"/>
  <c r="M29" i="26"/>
  <c r="L29" i="26" s="1"/>
  <c r="M35" i="26"/>
  <c r="L35" i="26" s="1"/>
  <c r="M38" i="26"/>
  <c r="L38" i="26" s="1"/>
  <c r="M19" i="26"/>
  <c r="L19" i="26" s="1"/>
  <c r="M20" i="26"/>
  <c r="L20" i="26" s="1"/>
  <c r="M18" i="26"/>
  <c r="L18" i="26" s="1"/>
  <c r="K16" i="26"/>
  <c r="N15" i="26"/>
  <c r="N14" i="26"/>
  <c r="N13" i="26"/>
  <c r="N12" i="26"/>
  <c r="K9" i="26"/>
  <c r="J39" i="26"/>
  <c r="K39" i="26" s="1"/>
  <c r="K8" i="26"/>
  <c r="G39" i="26"/>
  <c r="K17" i="26"/>
  <c r="K34" i="26"/>
  <c r="M24" i="26"/>
  <c r="L24" i="26" s="1"/>
  <c r="M27" i="26"/>
  <c r="L27" i="26" s="1"/>
  <c r="M30" i="26"/>
  <c r="L30" i="26" s="1"/>
  <c r="M33" i="26"/>
  <c r="L33" i="26" s="1"/>
  <c r="L17" i="25"/>
  <c r="L18" i="25"/>
  <c r="L19" i="25"/>
  <c r="L20" i="25"/>
  <c r="L21" i="25"/>
  <c r="L22" i="25"/>
  <c r="L23" i="25"/>
  <c r="L24" i="25"/>
  <c r="L25" i="25"/>
  <c r="L26" i="25"/>
  <c r="L27" i="25"/>
  <c r="L28" i="25"/>
  <c r="L29" i="25"/>
  <c r="L30" i="25"/>
  <c r="L31" i="25"/>
  <c r="L32" i="25"/>
  <c r="L33" i="25"/>
  <c r="L34" i="25"/>
  <c r="L35" i="25"/>
  <c r="L36" i="25"/>
  <c r="L37" i="25"/>
  <c r="L38" i="25"/>
  <c r="L16" i="25"/>
  <c r="M39" i="25"/>
  <c r="M17" i="25"/>
  <c r="M18" i="25"/>
  <c r="M19" i="25"/>
  <c r="M20" i="25"/>
  <c r="M21" i="25"/>
  <c r="M22" i="25"/>
  <c r="M23" i="25"/>
  <c r="M24" i="25"/>
  <c r="M25" i="25"/>
  <c r="M26" i="25"/>
  <c r="M27" i="25"/>
  <c r="M28" i="25"/>
  <c r="M29" i="25"/>
  <c r="M30" i="25"/>
  <c r="M31" i="25"/>
  <c r="M32" i="25"/>
  <c r="M33" i="25"/>
  <c r="M34" i="25"/>
  <c r="M35" i="25"/>
  <c r="M36" i="25"/>
  <c r="M37" i="25"/>
  <c r="M38" i="25"/>
  <c r="M16" i="25"/>
  <c r="I39" i="25"/>
  <c r="H39" i="25"/>
  <c r="G39" i="25"/>
  <c r="F39" i="25"/>
  <c r="E39" i="25"/>
  <c r="D39" i="25"/>
  <c r="J38" i="25"/>
  <c r="G38" i="25"/>
  <c r="J37" i="25"/>
  <c r="G37" i="25"/>
  <c r="J36" i="25"/>
  <c r="G36" i="25"/>
  <c r="J35" i="25"/>
  <c r="G35" i="25"/>
  <c r="J34" i="25"/>
  <c r="G34" i="25"/>
  <c r="J33" i="25"/>
  <c r="G33" i="25"/>
  <c r="J32" i="25"/>
  <c r="G32" i="25"/>
  <c r="J31" i="25"/>
  <c r="G31" i="25"/>
  <c r="J30" i="25"/>
  <c r="G30" i="25"/>
  <c r="J29" i="25"/>
  <c r="G29" i="25"/>
  <c r="J28" i="25"/>
  <c r="G28" i="25"/>
  <c r="J27" i="25"/>
  <c r="G27" i="25"/>
  <c r="J26" i="25"/>
  <c r="G26" i="25"/>
  <c r="J25" i="25"/>
  <c r="G25" i="25"/>
  <c r="J24" i="25"/>
  <c r="G24" i="25"/>
  <c r="J23" i="25"/>
  <c r="G23" i="25"/>
  <c r="J22" i="25"/>
  <c r="G22" i="25"/>
  <c r="J21" i="25"/>
  <c r="G21" i="25"/>
  <c r="J20" i="25"/>
  <c r="G20" i="25"/>
  <c r="J19" i="25"/>
  <c r="G19" i="25"/>
  <c r="J18" i="25"/>
  <c r="G18" i="25"/>
  <c r="J17" i="25"/>
  <c r="G17" i="25"/>
  <c r="J16" i="25"/>
  <c r="G16" i="25"/>
  <c r="J15" i="25"/>
  <c r="G15" i="25"/>
  <c r="J14" i="25"/>
  <c r="G14" i="25"/>
  <c r="J13" i="25"/>
  <c r="G13" i="25"/>
  <c r="J12" i="25"/>
  <c r="G12" i="25"/>
  <c r="J11" i="25"/>
  <c r="G11" i="25"/>
  <c r="J10" i="25"/>
  <c r="G10" i="25"/>
  <c r="J9" i="25"/>
  <c r="G9" i="25"/>
  <c r="J8" i="25"/>
  <c r="G8" i="25"/>
  <c r="I39" i="24"/>
  <c r="H39" i="24"/>
  <c r="F39" i="24"/>
  <c r="E39" i="24"/>
  <c r="D39" i="24"/>
  <c r="J38" i="24"/>
  <c r="L38" i="24" s="1"/>
  <c r="G38" i="24"/>
  <c r="J35" i="24"/>
  <c r="K35" i="24" s="1"/>
  <c r="G35" i="24"/>
  <c r="J36" i="24"/>
  <c r="K36" i="24" s="1"/>
  <c r="G36" i="24"/>
  <c r="J34" i="24"/>
  <c r="L34" i="24" s="1"/>
  <c r="G34" i="24"/>
  <c r="L33" i="24"/>
  <c r="J33" i="24"/>
  <c r="K33" i="24" s="1"/>
  <c r="G33" i="24"/>
  <c r="J32" i="24"/>
  <c r="L32" i="24" s="1"/>
  <c r="G32" i="24"/>
  <c r="J37" i="24"/>
  <c r="L37" i="24" s="1"/>
  <c r="G37" i="24"/>
  <c r="J30" i="24"/>
  <c r="L30" i="24" s="1"/>
  <c r="G30" i="24"/>
  <c r="J24" i="24"/>
  <c r="K24" i="24" s="1"/>
  <c r="G24" i="24"/>
  <c r="J23" i="24"/>
  <c r="L23" i="24" s="1"/>
  <c r="G23" i="24"/>
  <c r="J31" i="24"/>
  <c r="K31" i="24" s="1"/>
  <c r="G31" i="24"/>
  <c r="J26" i="24"/>
  <c r="L26" i="24" s="1"/>
  <c r="G26" i="24"/>
  <c r="J29" i="24"/>
  <c r="K29" i="24" s="1"/>
  <c r="G29" i="24"/>
  <c r="J28" i="24"/>
  <c r="L28" i="24" s="1"/>
  <c r="G28" i="24"/>
  <c r="J27" i="24"/>
  <c r="L27" i="24" s="1"/>
  <c r="G27" i="24"/>
  <c r="J25" i="24"/>
  <c r="L25" i="24" s="1"/>
  <c r="G25" i="24"/>
  <c r="J22" i="24"/>
  <c r="L22" i="24" s="1"/>
  <c r="G22" i="24"/>
  <c r="J21" i="24"/>
  <c r="L21" i="24" s="1"/>
  <c r="G21" i="24"/>
  <c r="J19" i="24"/>
  <c r="L19" i="24" s="1"/>
  <c r="G19" i="24"/>
  <c r="J20" i="24"/>
  <c r="L20" i="24" s="1"/>
  <c r="G20" i="24"/>
  <c r="J18" i="24"/>
  <c r="K18" i="24" s="1"/>
  <c r="G18" i="24"/>
  <c r="J16" i="24"/>
  <c r="L16" i="24" s="1"/>
  <c r="G16" i="24"/>
  <c r="J17" i="24"/>
  <c r="L17" i="24" s="1"/>
  <c r="G17" i="24"/>
  <c r="M15" i="24"/>
  <c r="J15" i="24"/>
  <c r="K15" i="24" s="1"/>
  <c r="G15" i="24"/>
  <c r="J14" i="24"/>
  <c r="M14" i="24" s="1"/>
  <c r="G14" i="24"/>
  <c r="J13" i="24"/>
  <c r="M13" i="24" s="1"/>
  <c r="G13" i="24"/>
  <c r="J12" i="24"/>
  <c r="M12" i="24" s="1"/>
  <c r="G12" i="24"/>
  <c r="J11" i="24"/>
  <c r="M11" i="24" s="1"/>
  <c r="G11" i="24"/>
  <c r="M10" i="24"/>
  <c r="J10" i="24"/>
  <c r="K10" i="24" s="1"/>
  <c r="G10" i="24"/>
  <c r="J9" i="24"/>
  <c r="M9" i="24" s="1"/>
  <c r="G9" i="24"/>
  <c r="J8" i="24"/>
  <c r="G8" i="24"/>
  <c r="I39" i="23"/>
  <c r="H39" i="23"/>
  <c r="F39" i="23"/>
  <c r="E39" i="23"/>
  <c r="D39" i="23"/>
  <c r="J38" i="23"/>
  <c r="K38" i="23" s="1"/>
  <c r="G38" i="23"/>
  <c r="J37" i="23"/>
  <c r="K37" i="23" s="1"/>
  <c r="G37" i="23"/>
  <c r="J32" i="23"/>
  <c r="K32" i="23" s="1"/>
  <c r="G32" i="23"/>
  <c r="J36" i="23"/>
  <c r="K36" i="23" s="1"/>
  <c r="G36" i="23"/>
  <c r="J35" i="23"/>
  <c r="K35" i="23" s="1"/>
  <c r="G35" i="23"/>
  <c r="J34" i="23"/>
  <c r="K34" i="23" s="1"/>
  <c r="G34" i="23"/>
  <c r="J33" i="23"/>
  <c r="K33" i="23" s="1"/>
  <c r="G33" i="23"/>
  <c r="J29" i="23"/>
  <c r="K29" i="23" s="1"/>
  <c r="G29" i="23"/>
  <c r="J30" i="23"/>
  <c r="K30" i="23" s="1"/>
  <c r="G30" i="23"/>
  <c r="J31" i="23"/>
  <c r="K31" i="23" s="1"/>
  <c r="G31" i="23"/>
  <c r="J27" i="23"/>
  <c r="K27" i="23" s="1"/>
  <c r="G27" i="23"/>
  <c r="J26" i="23"/>
  <c r="K26" i="23" s="1"/>
  <c r="G26" i="23"/>
  <c r="J28" i="23"/>
  <c r="K28" i="23" s="1"/>
  <c r="G28" i="23"/>
  <c r="J25" i="23"/>
  <c r="K25" i="23" s="1"/>
  <c r="G25" i="23"/>
  <c r="L24" i="23"/>
  <c r="J24" i="23"/>
  <c r="K24" i="23" s="1"/>
  <c r="G24" i="23"/>
  <c r="J23" i="23"/>
  <c r="K23" i="23" s="1"/>
  <c r="G23" i="23"/>
  <c r="J22" i="23"/>
  <c r="K22" i="23" s="1"/>
  <c r="G22" i="23"/>
  <c r="J20" i="23"/>
  <c r="K20" i="23" s="1"/>
  <c r="G20" i="23"/>
  <c r="J21" i="23"/>
  <c r="K21" i="23" s="1"/>
  <c r="G21" i="23"/>
  <c r="J19" i="23"/>
  <c r="K19" i="23" s="1"/>
  <c r="G19" i="23"/>
  <c r="J18" i="23"/>
  <c r="K18" i="23" s="1"/>
  <c r="G18" i="23"/>
  <c r="J17" i="23"/>
  <c r="K17" i="23" s="1"/>
  <c r="G17" i="23"/>
  <c r="J16" i="23"/>
  <c r="K16" i="23" s="1"/>
  <c r="G16" i="23"/>
  <c r="J15" i="23"/>
  <c r="K15" i="23" s="1"/>
  <c r="G15" i="23"/>
  <c r="J14" i="23"/>
  <c r="K14" i="23" s="1"/>
  <c r="G14" i="23"/>
  <c r="J13" i="23"/>
  <c r="K13" i="23" s="1"/>
  <c r="G13" i="23"/>
  <c r="J12" i="23"/>
  <c r="K12" i="23" s="1"/>
  <c r="G12" i="23"/>
  <c r="J11" i="23"/>
  <c r="K11" i="23" s="1"/>
  <c r="G11" i="23"/>
  <c r="J10" i="23"/>
  <c r="K10" i="23" s="1"/>
  <c r="G10" i="23"/>
  <c r="J9" i="23"/>
  <c r="K9" i="23" s="1"/>
  <c r="G9" i="23"/>
  <c r="M8" i="23"/>
  <c r="J8" i="23"/>
  <c r="G8" i="23"/>
  <c r="L39" i="26" l="1"/>
  <c r="M39" i="26"/>
  <c r="L39" i="25"/>
  <c r="K8" i="25"/>
  <c r="K9" i="25"/>
  <c r="K10" i="25"/>
  <c r="K11" i="25"/>
  <c r="K12" i="25"/>
  <c r="K13" i="25"/>
  <c r="K14" i="25"/>
  <c r="K15" i="25"/>
  <c r="K16" i="25"/>
  <c r="K17" i="25"/>
  <c r="K18" i="25"/>
  <c r="K19" i="25"/>
  <c r="K20" i="25"/>
  <c r="K21" i="25"/>
  <c r="K22" i="25"/>
  <c r="K23" i="25"/>
  <c r="K24" i="25"/>
  <c r="K25" i="25"/>
  <c r="K26" i="25"/>
  <c r="K27" i="25"/>
  <c r="K28" i="25"/>
  <c r="K29" i="25"/>
  <c r="K30" i="25"/>
  <c r="K31" i="25"/>
  <c r="K32" i="25"/>
  <c r="K33" i="25"/>
  <c r="K34" i="25"/>
  <c r="K35" i="25"/>
  <c r="K36" i="25"/>
  <c r="K37" i="25"/>
  <c r="K38" i="25"/>
  <c r="J39" i="25"/>
  <c r="K39" i="25" s="1"/>
  <c r="L29" i="24"/>
  <c r="K9" i="24"/>
  <c r="K38" i="24"/>
  <c r="L35" i="24"/>
  <c r="L36" i="24"/>
  <c r="K34" i="24"/>
  <c r="K32" i="24"/>
  <c r="K37" i="24"/>
  <c r="K30" i="24"/>
  <c r="L24" i="24"/>
  <c r="L39" i="24" s="1"/>
  <c r="K23" i="24"/>
  <c r="L31" i="24"/>
  <c r="K26" i="24"/>
  <c r="K28" i="24"/>
  <c r="K27" i="24"/>
  <c r="K25" i="24"/>
  <c r="K22" i="24"/>
  <c r="K21" i="24"/>
  <c r="K19" i="24"/>
  <c r="K20" i="24"/>
  <c r="L18" i="24"/>
  <c r="K16" i="24"/>
  <c r="K17" i="24"/>
  <c r="K14" i="24"/>
  <c r="K13" i="24"/>
  <c r="K12" i="24"/>
  <c r="K11" i="24"/>
  <c r="G39" i="24"/>
  <c r="J39" i="24"/>
  <c r="K39" i="24" s="1"/>
  <c r="M8" i="24"/>
  <c r="K8" i="24"/>
  <c r="L27" i="23"/>
  <c r="L16" i="23"/>
  <c r="L33" i="23"/>
  <c r="M15" i="23"/>
  <c r="L21" i="23"/>
  <c r="L38" i="23"/>
  <c r="L37" i="23"/>
  <c r="L32" i="23"/>
  <c r="L36" i="23"/>
  <c r="L35" i="23"/>
  <c r="L34" i="23"/>
  <c r="L29" i="23"/>
  <c r="L30" i="23"/>
  <c r="L31" i="23"/>
  <c r="L26" i="23"/>
  <c r="L28" i="23"/>
  <c r="L25" i="23"/>
  <c r="L23" i="23"/>
  <c r="L22" i="23"/>
  <c r="L20" i="23"/>
  <c r="L19" i="23"/>
  <c r="L18" i="23"/>
  <c r="L17" i="23"/>
  <c r="M14" i="23"/>
  <c r="M13" i="23"/>
  <c r="M12" i="23"/>
  <c r="M11" i="23"/>
  <c r="M10" i="23"/>
  <c r="J39" i="23"/>
  <c r="K39" i="23" s="1"/>
  <c r="M9" i="23"/>
  <c r="G39" i="23"/>
  <c r="K8" i="23"/>
  <c r="I39" i="22"/>
  <c r="H39" i="22"/>
  <c r="F39" i="22"/>
  <c r="E39" i="22"/>
  <c r="D39" i="22"/>
  <c r="J38" i="22"/>
  <c r="L38" i="22" s="1"/>
  <c r="G38" i="22"/>
  <c r="J37" i="22"/>
  <c r="L37" i="22" s="1"/>
  <c r="G37" i="22"/>
  <c r="J36" i="22"/>
  <c r="L36" i="22" s="1"/>
  <c r="G36" i="22"/>
  <c r="J35" i="22"/>
  <c r="L35" i="22" s="1"/>
  <c r="G35" i="22"/>
  <c r="J34" i="22"/>
  <c r="L34" i="22" s="1"/>
  <c r="G34" i="22"/>
  <c r="J33" i="22"/>
  <c r="L33" i="22" s="1"/>
  <c r="G33" i="22"/>
  <c r="J32" i="22"/>
  <c r="L32" i="22" s="1"/>
  <c r="G32" i="22"/>
  <c r="J31" i="22"/>
  <c r="L31" i="22" s="1"/>
  <c r="G31" i="22"/>
  <c r="J30" i="22"/>
  <c r="L30" i="22" s="1"/>
  <c r="G30" i="22"/>
  <c r="J29" i="22"/>
  <c r="L29" i="22" s="1"/>
  <c r="G29" i="22"/>
  <c r="J27" i="22"/>
  <c r="L27" i="22" s="1"/>
  <c r="G27" i="22"/>
  <c r="J28" i="22"/>
  <c r="L28" i="22" s="1"/>
  <c r="G28" i="22"/>
  <c r="J26" i="22"/>
  <c r="L26" i="22" s="1"/>
  <c r="G26" i="22"/>
  <c r="J25" i="22"/>
  <c r="L25" i="22" s="1"/>
  <c r="G25" i="22"/>
  <c r="J24" i="22"/>
  <c r="L24" i="22" s="1"/>
  <c r="G24" i="22"/>
  <c r="J23" i="22"/>
  <c r="L23" i="22" s="1"/>
  <c r="G23" i="22"/>
  <c r="J21" i="22"/>
  <c r="L21" i="22" s="1"/>
  <c r="G21" i="22"/>
  <c r="J22" i="22"/>
  <c r="L22" i="22" s="1"/>
  <c r="G22" i="22"/>
  <c r="J20" i="22"/>
  <c r="L20" i="22" s="1"/>
  <c r="G20" i="22"/>
  <c r="J19" i="22"/>
  <c r="L19" i="22" s="1"/>
  <c r="G19" i="22"/>
  <c r="J18" i="22"/>
  <c r="L18" i="22" s="1"/>
  <c r="G18" i="22"/>
  <c r="J17" i="22"/>
  <c r="L17" i="22" s="1"/>
  <c r="G17" i="22"/>
  <c r="J16" i="22"/>
  <c r="L16" i="22" s="1"/>
  <c r="G16" i="22"/>
  <c r="J15" i="22"/>
  <c r="M15" i="22" s="1"/>
  <c r="G15" i="22"/>
  <c r="J14" i="22"/>
  <c r="M14" i="22" s="1"/>
  <c r="G14" i="22"/>
  <c r="J13" i="22"/>
  <c r="M13" i="22" s="1"/>
  <c r="G13" i="22"/>
  <c r="J12" i="22"/>
  <c r="M12" i="22" s="1"/>
  <c r="G12" i="22"/>
  <c r="J11" i="22"/>
  <c r="M11" i="22" s="1"/>
  <c r="G11" i="22"/>
  <c r="J10" i="22"/>
  <c r="M10" i="22" s="1"/>
  <c r="G10" i="22"/>
  <c r="J9" i="22"/>
  <c r="M9" i="22" s="1"/>
  <c r="G9" i="22"/>
  <c r="J8" i="22"/>
  <c r="M8" i="22" s="1"/>
  <c r="G8" i="22"/>
  <c r="L39" i="23" l="1"/>
  <c r="L39" i="22"/>
  <c r="G39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2" i="22"/>
  <c r="K21" i="22"/>
  <c r="K23" i="22"/>
  <c r="K24" i="22"/>
  <c r="K25" i="22"/>
  <c r="K26" i="22"/>
  <c r="K28" i="22"/>
  <c r="K27" i="22"/>
  <c r="K29" i="22"/>
  <c r="K30" i="22"/>
  <c r="K31" i="22"/>
  <c r="K32" i="22"/>
  <c r="K33" i="22"/>
  <c r="K34" i="22"/>
  <c r="K35" i="22"/>
  <c r="K36" i="22"/>
  <c r="K37" i="22"/>
  <c r="K38" i="22"/>
  <c r="J39" i="22"/>
  <c r="K39" i="22" s="1"/>
  <c r="I39" i="21"/>
  <c r="H39" i="21"/>
  <c r="F39" i="21"/>
  <c r="E39" i="21"/>
  <c r="D39" i="21"/>
  <c r="J38" i="21"/>
  <c r="L38" i="21" s="1"/>
  <c r="G38" i="21"/>
  <c r="J37" i="21"/>
  <c r="L37" i="21" s="1"/>
  <c r="G37" i="21"/>
  <c r="J35" i="21"/>
  <c r="L35" i="21" s="1"/>
  <c r="G35" i="21"/>
  <c r="J36" i="21"/>
  <c r="L36" i="21" s="1"/>
  <c r="G36" i="21"/>
  <c r="J34" i="21"/>
  <c r="L34" i="21" s="1"/>
  <c r="G34" i="21"/>
  <c r="J31" i="21"/>
  <c r="L31" i="21" s="1"/>
  <c r="G31" i="21"/>
  <c r="J33" i="21"/>
  <c r="L33" i="21" s="1"/>
  <c r="G33" i="21"/>
  <c r="J32" i="21"/>
  <c r="L32" i="21" s="1"/>
  <c r="G32" i="21"/>
  <c r="J30" i="21"/>
  <c r="L30" i="21" s="1"/>
  <c r="G30" i="21"/>
  <c r="J29" i="21"/>
  <c r="L29" i="21" s="1"/>
  <c r="G29" i="21"/>
  <c r="J28" i="21"/>
  <c r="L28" i="21" s="1"/>
  <c r="G28" i="21"/>
  <c r="J27" i="21"/>
  <c r="L27" i="21" s="1"/>
  <c r="G27" i="21"/>
  <c r="J25" i="21"/>
  <c r="L25" i="21" s="1"/>
  <c r="G25" i="21"/>
  <c r="J26" i="21"/>
  <c r="L26" i="21" s="1"/>
  <c r="G26" i="21"/>
  <c r="J18" i="21"/>
  <c r="L18" i="21" s="1"/>
  <c r="G18" i="21"/>
  <c r="J22" i="21"/>
  <c r="L22" i="21" s="1"/>
  <c r="G22" i="21"/>
  <c r="J24" i="21"/>
  <c r="L24" i="21" s="1"/>
  <c r="G24" i="21"/>
  <c r="J23" i="21"/>
  <c r="L23" i="21" s="1"/>
  <c r="G23" i="21"/>
  <c r="J21" i="21"/>
  <c r="L21" i="21" s="1"/>
  <c r="G21" i="21"/>
  <c r="J20" i="21"/>
  <c r="L20" i="21" s="1"/>
  <c r="G20" i="21"/>
  <c r="J19" i="21"/>
  <c r="L19" i="21" s="1"/>
  <c r="G19" i="21"/>
  <c r="J17" i="21"/>
  <c r="L17" i="21" s="1"/>
  <c r="G17" i="21"/>
  <c r="J16" i="21"/>
  <c r="L16" i="21" s="1"/>
  <c r="G16" i="21"/>
  <c r="J15" i="21"/>
  <c r="M15" i="21" s="1"/>
  <c r="G15" i="21"/>
  <c r="J14" i="21"/>
  <c r="M14" i="21" s="1"/>
  <c r="G14" i="21"/>
  <c r="J13" i="21"/>
  <c r="M13" i="21" s="1"/>
  <c r="G13" i="21"/>
  <c r="J12" i="21"/>
  <c r="M12" i="21" s="1"/>
  <c r="G12" i="21"/>
  <c r="J11" i="21"/>
  <c r="M11" i="21" s="1"/>
  <c r="G11" i="21"/>
  <c r="J10" i="21"/>
  <c r="M10" i="21" s="1"/>
  <c r="G10" i="21"/>
  <c r="J9" i="21"/>
  <c r="M9" i="21" s="1"/>
  <c r="G9" i="21"/>
  <c r="J8" i="21"/>
  <c r="M8" i="21" s="1"/>
  <c r="G8" i="21"/>
  <c r="L39" i="21" l="1"/>
  <c r="G39" i="21"/>
  <c r="K8" i="21"/>
  <c r="K9" i="21"/>
  <c r="K10" i="21"/>
  <c r="K11" i="21"/>
  <c r="K12" i="21"/>
  <c r="K13" i="21"/>
  <c r="K14" i="21"/>
  <c r="K15" i="21"/>
  <c r="K16" i="21"/>
  <c r="K17" i="21"/>
  <c r="K19" i="21"/>
  <c r="K20" i="21"/>
  <c r="K21" i="21"/>
  <c r="K23" i="21"/>
  <c r="K24" i="21"/>
  <c r="K22" i="21"/>
  <c r="K18" i="21"/>
  <c r="K26" i="21"/>
  <c r="K25" i="21"/>
  <c r="K27" i="21"/>
  <c r="K28" i="21"/>
  <c r="K29" i="21"/>
  <c r="K30" i="21"/>
  <c r="K32" i="21"/>
  <c r="K33" i="21"/>
  <c r="K31" i="21"/>
  <c r="K34" i="21"/>
  <c r="K36" i="21"/>
  <c r="K35" i="21"/>
  <c r="K37" i="21"/>
  <c r="K38" i="21"/>
  <c r="J39" i="21"/>
  <c r="K39" i="21" s="1"/>
  <c r="I39" i="20"/>
  <c r="H39" i="20"/>
  <c r="F39" i="20"/>
  <c r="E39" i="20"/>
  <c r="D39" i="20"/>
  <c r="J38" i="20"/>
  <c r="K38" i="20" s="1"/>
  <c r="G38" i="20"/>
  <c r="J36" i="20"/>
  <c r="K36" i="20" s="1"/>
  <c r="G36" i="20"/>
  <c r="J37" i="20"/>
  <c r="K37" i="20" s="1"/>
  <c r="G37" i="20"/>
  <c r="J35" i="20"/>
  <c r="K35" i="20" s="1"/>
  <c r="G35" i="20"/>
  <c r="J34" i="20"/>
  <c r="K34" i="20" s="1"/>
  <c r="G34" i="20"/>
  <c r="J33" i="20"/>
  <c r="K33" i="20" s="1"/>
  <c r="G33" i="20"/>
  <c r="J32" i="20"/>
  <c r="K32" i="20" s="1"/>
  <c r="G32" i="20"/>
  <c r="J31" i="20"/>
  <c r="K31" i="20" s="1"/>
  <c r="G31" i="20"/>
  <c r="J30" i="20"/>
  <c r="K30" i="20" s="1"/>
  <c r="G30" i="20"/>
  <c r="J29" i="20"/>
  <c r="K29" i="20" s="1"/>
  <c r="G29" i="20"/>
  <c r="L28" i="20"/>
  <c r="J28" i="20"/>
  <c r="K28" i="20" s="1"/>
  <c r="G28" i="20"/>
  <c r="J26" i="20"/>
  <c r="K26" i="20" s="1"/>
  <c r="G26" i="20"/>
  <c r="J23" i="20"/>
  <c r="K23" i="20" s="1"/>
  <c r="G23" i="20"/>
  <c r="J27" i="20"/>
  <c r="K27" i="20" s="1"/>
  <c r="G27" i="20"/>
  <c r="J25" i="20"/>
  <c r="K25" i="20" s="1"/>
  <c r="G25" i="20"/>
  <c r="J22" i="20"/>
  <c r="K22" i="20" s="1"/>
  <c r="G22" i="20"/>
  <c r="J21" i="20"/>
  <c r="K21" i="20" s="1"/>
  <c r="G21" i="20"/>
  <c r="J20" i="20"/>
  <c r="K20" i="20" s="1"/>
  <c r="G20" i="20"/>
  <c r="J19" i="20"/>
  <c r="K19" i="20" s="1"/>
  <c r="G19" i="20"/>
  <c r="J18" i="20"/>
  <c r="K18" i="20" s="1"/>
  <c r="G18" i="20"/>
  <c r="J24" i="20"/>
  <c r="K24" i="20" s="1"/>
  <c r="G24" i="20"/>
  <c r="J16" i="20"/>
  <c r="K16" i="20" s="1"/>
  <c r="G16" i="20"/>
  <c r="J17" i="20"/>
  <c r="K17" i="20" s="1"/>
  <c r="G17" i="20"/>
  <c r="J14" i="20"/>
  <c r="K14" i="20" s="1"/>
  <c r="G14" i="20"/>
  <c r="J15" i="20"/>
  <c r="K15" i="20" s="1"/>
  <c r="G15" i="20"/>
  <c r="J13" i="20"/>
  <c r="K13" i="20" s="1"/>
  <c r="G13" i="20"/>
  <c r="J12" i="20"/>
  <c r="K12" i="20" s="1"/>
  <c r="G12" i="20"/>
  <c r="J11" i="20"/>
  <c r="K11" i="20" s="1"/>
  <c r="G11" i="20"/>
  <c r="J10" i="20"/>
  <c r="K10" i="20" s="1"/>
  <c r="G10" i="20"/>
  <c r="J8" i="20"/>
  <c r="K8" i="20" s="1"/>
  <c r="G8" i="20"/>
  <c r="M9" i="20"/>
  <c r="J9" i="20"/>
  <c r="G9" i="20"/>
  <c r="M12" i="20" l="1"/>
  <c r="L32" i="20"/>
  <c r="L17" i="20"/>
  <c r="L37" i="20"/>
  <c r="L25" i="20"/>
  <c r="L38" i="20"/>
  <c r="L36" i="20"/>
  <c r="L35" i="20"/>
  <c r="L34" i="20"/>
  <c r="L33" i="20"/>
  <c r="L31" i="20"/>
  <c r="L30" i="20"/>
  <c r="L29" i="20"/>
  <c r="L26" i="20"/>
  <c r="L23" i="20"/>
  <c r="L27" i="20"/>
  <c r="L22" i="20"/>
  <c r="L21" i="20"/>
  <c r="L20" i="20"/>
  <c r="L19" i="20"/>
  <c r="L18" i="20"/>
  <c r="L24" i="20"/>
  <c r="L16" i="20"/>
  <c r="M14" i="20"/>
  <c r="M15" i="20"/>
  <c r="M13" i="20"/>
  <c r="M11" i="20"/>
  <c r="M10" i="20"/>
  <c r="J39" i="20"/>
  <c r="K39" i="20" s="1"/>
  <c r="M8" i="20"/>
  <c r="G39" i="20"/>
  <c r="K9" i="20"/>
  <c r="I39" i="19"/>
  <c r="H39" i="19"/>
  <c r="F39" i="19"/>
  <c r="E39" i="19"/>
  <c r="D39" i="19"/>
  <c r="J38" i="19"/>
  <c r="L38" i="19" s="1"/>
  <c r="G38" i="19"/>
  <c r="J37" i="19"/>
  <c r="L37" i="19" s="1"/>
  <c r="G37" i="19"/>
  <c r="J36" i="19"/>
  <c r="L36" i="19" s="1"/>
  <c r="G36" i="19"/>
  <c r="J35" i="19"/>
  <c r="L35" i="19" s="1"/>
  <c r="G35" i="19"/>
  <c r="J33" i="19"/>
  <c r="L33" i="19" s="1"/>
  <c r="G33" i="19"/>
  <c r="J32" i="19"/>
  <c r="L32" i="19" s="1"/>
  <c r="G32" i="19"/>
  <c r="J31" i="19"/>
  <c r="L31" i="19" s="1"/>
  <c r="G31" i="19"/>
  <c r="J30" i="19"/>
  <c r="L30" i="19" s="1"/>
  <c r="G30" i="19"/>
  <c r="J34" i="19"/>
  <c r="L34" i="19" s="1"/>
  <c r="G34" i="19"/>
  <c r="J29" i="19"/>
  <c r="L29" i="19" s="1"/>
  <c r="G29" i="19"/>
  <c r="J28" i="19"/>
  <c r="L28" i="19" s="1"/>
  <c r="G28" i="19"/>
  <c r="J26" i="19"/>
  <c r="L26" i="19" s="1"/>
  <c r="G26" i="19"/>
  <c r="J27" i="19"/>
  <c r="L27" i="19" s="1"/>
  <c r="G27" i="19"/>
  <c r="J25" i="19"/>
  <c r="L25" i="19" s="1"/>
  <c r="G25" i="19"/>
  <c r="J24" i="19"/>
  <c r="L24" i="19" s="1"/>
  <c r="G24" i="19"/>
  <c r="J22" i="19"/>
  <c r="L22" i="19" s="1"/>
  <c r="G22" i="19"/>
  <c r="J23" i="19"/>
  <c r="L23" i="19" s="1"/>
  <c r="G23" i="19"/>
  <c r="J21" i="19"/>
  <c r="L21" i="19" s="1"/>
  <c r="G21" i="19"/>
  <c r="J20" i="19"/>
  <c r="L20" i="19" s="1"/>
  <c r="G20" i="19"/>
  <c r="J19" i="19"/>
  <c r="L19" i="19" s="1"/>
  <c r="G19" i="19"/>
  <c r="J18" i="19"/>
  <c r="L18" i="19" s="1"/>
  <c r="G18" i="19"/>
  <c r="J17" i="19"/>
  <c r="L17" i="19" s="1"/>
  <c r="G17" i="19"/>
  <c r="J16" i="19"/>
  <c r="L16" i="19" s="1"/>
  <c r="G16" i="19"/>
  <c r="J15" i="19"/>
  <c r="M15" i="19" s="1"/>
  <c r="G15" i="19"/>
  <c r="J14" i="19"/>
  <c r="M14" i="19" s="1"/>
  <c r="G14" i="19"/>
  <c r="J13" i="19"/>
  <c r="M13" i="19" s="1"/>
  <c r="G13" i="19"/>
  <c r="J12" i="19"/>
  <c r="M12" i="19" s="1"/>
  <c r="G12" i="19"/>
  <c r="J11" i="19"/>
  <c r="M11" i="19" s="1"/>
  <c r="G11" i="19"/>
  <c r="J10" i="19"/>
  <c r="M10" i="19" s="1"/>
  <c r="G10" i="19"/>
  <c r="J9" i="19"/>
  <c r="M9" i="19" s="1"/>
  <c r="G9" i="19"/>
  <c r="J8" i="19"/>
  <c r="M8" i="19" s="1"/>
  <c r="G8" i="19"/>
  <c r="L39" i="20" l="1"/>
  <c r="L39" i="19"/>
  <c r="G39" i="19"/>
  <c r="K8" i="19"/>
  <c r="K9" i="19"/>
  <c r="K10" i="19"/>
  <c r="K11" i="19"/>
  <c r="K12" i="19"/>
  <c r="K13" i="19"/>
  <c r="K14" i="19"/>
  <c r="K15" i="19"/>
  <c r="K16" i="19"/>
  <c r="K17" i="19"/>
  <c r="K18" i="19"/>
  <c r="K19" i="19"/>
  <c r="K20" i="19"/>
  <c r="K21" i="19"/>
  <c r="K23" i="19"/>
  <c r="K22" i="19"/>
  <c r="K24" i="19"/>
  <c r="K25" i="19"/>
  <c r="K27" i="19"/>
  <c r="K26" i="19"/>
  <c r="K28" i="19"/>
  <c r="K29" i="19"/>
  <c r="K34" i="19"/>
  <c r="K30" i="19"/>
  <c r="K31" i="19"/>
  <c r="K32" i="19"/>
  <c r="K33" i="19"/>
  <c r="K35" i="19"/>
  <c r="K36" i="19"/>
  <c r="K37" i="19"/>
  <c r="K38" i="19"/>
  <c r="J39" i="19"/>
  <c r="K39" i="19" s="1"/>
  <c r="I39" i="18"/>
  <c r="H39" i="18"/>
  <c r="F39" i="18"/>
  <c r="E39" i="18"/>
  <c r="D39" i="18"/>
  <c r="J38" i="18"/>
  <c r="L38" i="18" s="1"/>
  <c r="G38" i="18"/>
  <c r="J37" i="18"/>
  <c r="L37" i="18" s="1"/>
  <c r="G37" i="18"/>
  <c r="J36" i="18"/>
  <c r="L36" i="18" s="1"/>
  <c r="G36" i="18"/>
  <c r="J35" i="18"/>
  <c r="L35" i="18" s="1"/>
  <c r="G35" i="18"/>
  <c r="J34" i="18"/>
  <c r="L34" i="18" s="1"/>
  <c r="G34" i="18"/>
  <c r="J30" i="18"/>
  <c r="L30" i="18" s="1"/>
  <c r="G30" i="18"/>
  <c r="J33" i="18"/>
  <c r="L33" i="18" s="1"/>
  <c r="G33" i="18"/>
  <c r="J32" i="18"/>
  <c r="L32" i="18" s="1"/>
  <c r="G32" i="18"/>
  <c r="J31" i="18"/>
  <c r="L31" i="18" s="1"/>
  <c r="G31" i="18"/>
  <c r="J27" i="18"/>
  <c r="L27" i="18" s="1"/>
  <c r="G27" i="18"/>
  <c r="J29" i="18"/>
  <c r="L29" i="18" s="1"/>
  <c r="G29" i="18"/>
  <c r="J28" i="18"/>
  <c r="L28" i="18" s="1"/>
  <c r="G28" i="18"/>
  <c r="J21" i="18"/>
  <c r="L21" i="18" s="1"/>
  <c r="G21" i="18"/>
  <c r="J23" i="18"/>
  <c r="L23" i="18" s="1"/>
  <c r="G23" i="18"/>
  <c r="J26" i="18"/>
  <c r="L26" i="18" s="1"/>
  <c r="G26" i="18"/>
  <c r="J25" i="18"/>
  <c r="L25" i="18" s="1"/>
  <c r="G25" i="18"/>
  <c r="J24" i="18"/>
  <c r="L24" i="18" s="1"/>
  <c r="G24" i="18"/>
  <c r="J22" i="18"/>
  <c r="L22" i="18" s="1"/>
  <c r="G22" i="18"/>
  <c r="J20" i="18"/>
  <c r="L20" i="18" s="1"/>
  <c r="G20" i="18"/>
  <c r="J19" i="18"/>
  <c r="L19" i="18" s="1"/>
  <c r="G19" i="18"/>
  <c r="J18" i="18"/>
  <c r="L18" i="18" s="1"/>
  <c r="G18" i="18"/>
  <c r="J17" i="18"/>
  <c r="L17" i="18" s="1"/>
  <c r="G17" i="18"/>
  <c r="J16" i="18"/>
  <c r="L16" i="18" s="1"/>
  <c r="G16" i="18"/>
  <c r="J15" i="18"/>
  <c r="L15" i="18" s="1"/>
  <c r="G15" i="18"/>
  <c r="J14" i="18"/>
  <c r="M14" i="18" s="1"/>
  <c r="G14" i="18"/>
  <c r="J13" i="18"/>
  <c r="M13" i="18" s="1"/>
  <c r="G13" i="18"/>
  <c r="J12" i="18"/>
  <c r="M12" i="18" s="1"/>
  <c r="G12" i="18"/>
  <c r="J11" i="18"/>
  <c r="M11" i="18" s="1"/>
  <c r="G11" i="18"/>
  <c r="J10" i="18"/>
  <c r="M10" i="18" s="1"/>
  <c r="G10" i="18"/>
  <c r="J8" i="18"/>
  <c r="M8" i="18" s="1"/>
  <c r="G8" i="18"/>
  <c r="J9" i="18"/>
  <c r="M9" i="18" s="1"/>
  <c r="G9" i="18"/>
  <c r="L39" i="18" l="1"/>
  <c r="G39" i="18"/>
  <c r="K9" i="18"/>
  <c r="K8" i="18"/>
  <c r="K10" i="18"/>
  <c r="K11" i="18"/>
  <c r="K12" i="18"/>
  <c r="K13" i="18"/>
  <c r="K14" i="18"/>
  <c r="K15" i="18"/>
  <c r="K16" i="18"/>
  <c r="K17" i="18"/>
  <c r="K18" i="18"/>
  <c r="K19" i="18"/>
  <c r="K20" i="18"/>
  <c r="K22" i="18"/>
  <c r="K24" i="18"/>
  <c r="K25" i="18"/>
  <c r="K26" i="18"/>
  <c r="K23" i="18"/>
  <c r="K21" i="18"/>
  <c r="K28" i="18"/>
  <c r="K29" i="18"/>
  <c r="K27" i="18"/>
  <c r="K31" i="18"/>
  <c r="K32" i="18"/>
  <c r="K33" i="18"/>
  <c r="K30" i="18"/>
  <c r="K34" i="18"/>
  <c r="K35" i="18"/>
  <c r="K36" i="18"/>
  <c r="K37" i="18"/>
  <c r="K38" i="18"/>
  <c r="J39" i="18"/>
  <c r="K39" i="18" s="1"/>
  <c r="I39" i="17"/>
  <c r="H39" i="17"/>
  <c r="F39" i="17"/>
  <c r="E39" i="17"/>
  <c r="D39" i="17"/>
  <c r="J38" i="17"/>
  <c r="L38" i="17" s="1"/>
  <c r="G38" i="17"/>
  <c r="J37" i="17"/>
  <c r="L37" i="17" s="1"/>
  <c r="G37" i="17"/>
  <c r="J36" i="17"/>
  <c r="L36" i="17" s="1"/>
  <c r="G36" i="17"/>
  <c r="J35" i="17"/>
  <c r="L35" i="17" s="1"/>
  <c r="G35" i="17"/>
  <c r="J34" i="17"/>
  <c r="L34" i="17" s="1"/>
  <c r="G34" i="17"/>
  <c r="J33" i="17"/>
  <c r="L33" i="17" s="1"/>
  <c r="G33" i="17"/>
  <c r="J32" i="17"/>
  <c r="L32" i="17" s="1"/>
  <c r="G32" i="17"/>
  <c r="J31" i="17"/>
  <c r="L31" i="17" s="1"/>
  <c r="G31" i="17"/>
  <c r="J30" i="17"/>
  <c r="L30" i="17" s="1"/>
  <c r="G30" i="17"/>
  <c r="J29" i="17"/>
  <c r="L29" i="17" s="1"/>
  <c r="G29" i="17"/>
  <c r="J28" i="17"/>
  <c r="L28" i="17" s="1"/>
  <c r="G28" i="17"/>
  <c r="J27" i="17"/>
  <c r="L27" i="17" s="1"/>
  <c r="G27" i="17"/>
  <c r="J26" i="17"/>
  <c r="L26" i="17" s="1"/>
  <c r="G26" i="17"/>
  <c r="J25" i="17"/>
  <c r="L25" i="17" s="1"/>
  <c r="G25" i="17"/>
  <c r="J24" i="17"/>
  <c r="L24" i="17" s="1"/>
  <c r="G24" i="17"/>
  <c r="J23" i="17"/>
  <c r="L23" i="17" s="1"/>
  <c r="G23" i="17"/>
  <c r="J22" i="17"/>
  <c r="L22" i="17" s="1"/>
  <c r="G22" i="17"/>
  <c r="J21" i="17"/>
  <c r="L21" i="17" s="1"/>
  <c r="G21" i="17"/>
  <c r="J20" i="17"/>
  <c r="L20" i="17" s="1"/>
  <c r="G20" i="17"/>
  <c r="J19" i="17"/>
  <c r="L19" i="17" s="1"/>
  <c r="G19" i="17"/>
  <c r="J18" i="17"/>
  <c r="L18" i="17" s="1"/>
  <c r="G18" i="17"/>
  <c r="J17" i="17"/>
  <c r="L17" i="17" s="1"/>
  <c r="G17" i="17"/>
  <c r="J16" i="17"/>
  <c r="L16" i="17" s="1"/>
  <c r="G16" i="17"/>
  <c r="J15" i="17"/>
  <c r="L15" i="17" s="1"/>
  <c r="G15" i="17"/>
  <c r="J14" i="17"/>
  <c r="L14" i="17" s="1"/>
  <c r="G14" i="17"/>
  <c r="J13" i="17"/>
  <c r="M13" i="17" s="1"/>
  <c r="G13" i="17"/>
  <c r="J12" i="17"/>
  <c r="M12" i="17" s="1"/>
  <c r="G12" i="17"/>
  <c r="J11" i="17"/>
  <c r="M11" i="17" s="1"/>
  <c r="G11" i="17"/>
  <c r="J10" i="17"/>
  <c r="M10" i="17" s="1"/>
  <c r="G10" i="17"/>
  <c r="J9" i="17"/>
  <c r="M9" i="17" s="1"/>
  <c r="G9" i="17"/>
  <c r="J8" i="17"/>
  <c r="M8" i="17" s="1"/>
  <c r="G8" i="17"/>
  <c r="G39" i="17" s="1"/>
  <c r="M12" i="16"/>
  <c r="I39" i="16"/>
  <c r="H39" i="16"/>
  <c r="F39" i="16"/>
  <c r="E39" i="16"/>
  <c r="D39" i="16"/>
  <c r="J33" i="16"/>
  <c r="L33" i="16" s="1"/>
  <c r="G33" i="16"/>
  <c r="J38" i="16"/>
  <c r="L38" i="16" s="1"/>
  <c r="G38" i="16"/>
  <c r="J37" i="16"/>
  <c r="L37" i="16" s="1"/>
  <c r="G37" i="16"/>
  <c r="J25" i="16"/>
  <c r="L25" i="16" s="1"/>
  <c r="G25" i="16"/>
  <c r="J36" i="16"/>
  <c r="L36" i="16" s="1"/>
  <c r="G36" i="16"/>
  <c r="J35" i="16"/>
  <c r="L35" i="16" s="1"/>
  <c r="G35" i="16"/>
  <c r="J31" i="16"/>
  <c r="L31" i="16" s="1"/>
  <c r="G31" i="16"/>
  <c r="J34" i="16"/>
  <c r="L34" i="16" s="1"/>
  <c r="G34" i="16"/>
  <c r="J32" i="16"/>
  <c r="L32" i="16" s="1"/>
  <c r="G32" i="16"/>
  <c r="J27" i="16"/>
  <c r="L27" i="16" s="1"/>
  <c r="G27" i="16"/>
  <c r="J29" i="16"/>
  <c r="L29" i="16" s="1"/>
  <c r="G29" i="16"/>
  <c r="J30" i="16"/>
  <c r="L30" i="16" s="1"/>
  <c r="G30" i="16"/>
  <c r="J24" i="16"/>
  <c r="L24" i="16" s="1"/>
  <c r="G24" i="16"/>
  <c r="J26" i="16"/>
  <c r="L26" i="16" s="1"/>
  <c r="G26" i="16"/>
  <c r="J23" i="16"/>
  <c r="L23" i="16" s="1"/>
  <c r="G23" i="16"/>
  <c r="J28" i="16"/>
  <c r="L28" i="16" s="1"/>
  <c r="G28" i="16"/>
  <c r="J22" i="16"/>
  <c r="L22" i="16" s="1"/>
  <c r="G22" i="16"/>
  <c r="J18" i="16"/>
  <c r="L18" i="16" s="1"/>
  <c r="G18" i="16"/>
  <c r="J16" i="16"/>
  <c r="L16" i="16" s="1"/>
  <c r="G16" i="16"/>
  <c r="J21" i="16"/>
  <c r="L21" i="16" s="1"/>
  <c r="G21" i="16"/>
  <c r="J20" i="16"/>
  <c r="L20" i="16" s="1"/>
  <c r="G20" i="16"/>
  <c r="J17" i="16"/>
  <c r="L17" i="16" s="1"/>
  <c r="G17" i="16"/>
  <c r="J19" i="16"/>
  <c r="L19" i="16" s="1"/>
  <c r="G19" i="16"/>
  <c r="J14" i="16"/>
  <c r="L14" i="16" s="1"/>
  <c r="G14" i="16"/>
  <c r="J15" i="16"/>
  <c r="L15" i="16" s="1"/>
  <c r="G15" i="16"/>
  <c r="J13" i="16"/>
  <c r="M13" i="16" s="1"/>
  <c r="G13" i="16"/>
  <c r="J12" i="16"/>
  <c r="G12" i="16"/>
  <c r="J11" i="16"/>
  <c r="M11" i="16" s="1"/>
  <c r="G11" i="16"/>
  <c r="J10" i="16"/>
  <c r="M10" i="16" s="1"/>
  <c r="G10" i="16"/>
  <c r="J9" i="16"/>
  <c r="M9" i="16" s="1"/>
  <c r="G9" i="16"/>
  <c r="J8" i="16"/>
  <c r="M8" i="16" s="1"/>
  <c r="G8" i="16"/>
  <c r="L39" i="17" l="1"/>
  <c r="K8" i="17"/>
  <c r="K9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39" i="17"/>
  <c r="K39" i="17" s="1"/>
  <c r="L39" i="16"/>
  <c r="G39" i="16"/>
  <c r="K8" i="16"/>
  <c r="K9" i="16"/>
  <c r="K10" i="16"/>
  <c r="K11" i="16"/>
  <c r="K12" i="16"/>
  <c r="K13" i="16"/>
  <c r="K15" i="16"/>
  <c r="K14" i="16"/>
  <c r="K19" i="16"/>
  <c r="K17" i="16"/>
  <c r="K20" i="16"/>
  <c r="K21" i="16"/>
  <c r="K16" i="16"/>
  <c r="K18" i="16"/>
  <c r="K22" i="16"/>
  <c r="K28" i="16"/>
  <c r="K23" i="16"/>
  <c r="K26" i="16"/>
  <c r="K24" i="16"/>
  <c r="K30" i="16"/>
  <c r="K29" i="16"/>
  <c r="K27" i="16"/>
  <c r="K32" i="16"/>
  <c r="K34" i="16"/>
  <c r="K31" i="16"/>
  <c r="K35" i="16"/>
  <c r="K36" i="16"/>
  <c r="K25" i="16"/>
  <c r="K37" i="16"/>
  <c r="K38" i="16"/>
  <c r="K33" i="16"/>
  <c r="J39" i="16"/>
  <c r="K39" i="16" s="1"/>
  <c r="H39" i="15"/>
  <c r="G39" i="15"/>
  <c r="E39" i="15"/>
  <c r="D39" i="15"/>
  <c r="C39" i="15"/>
  <c r="I37" i="15"/>
  <c r="K37" i="15" s="1"/>
  <c r="F37" i="15"/>
  <c r="I38" i="15"/>
  <c r="K38" i="15" s="1"/>
  <c r="F38" i="15"/>
  <c r="I36" i="15"/>
  <c r="K36" i="15" s="1"/>
  <c r="F36" i="15"/>
  <c r="I34" i="15"/>
  <c r="K34" i="15" s="1"/>
  <c r="F34" i="15"/>
  <c r="I31" i="15"/>
  <c r="K31" i="15" s="1"/>
  <c r="F31" i="15"/>
  <c r="I35" i="15"/>
  <c r="K35" i="15" s="1"/>
  <c r="F35" i="15"/>
  <c r="I33" i="15"/>
  <c r="K33" i="15" s="1"/>
  <c r="F33" i="15"/>
  <c r="I32" i="15"/>
  <c r="K32" i="15" s="1"/>
  <c r="F32" i="15"/>
  <c r="I30" i="15"/>
  <c r="K30" i="15" s="1"/>
  <c r="F30" i="15"/>
  <c r="I29" i="15"/>
  <c r="K29" i="15" s="1"/>
  <c r="F29" i="15"/>
  <c r="I28" i="15"/>
  <c r="K28" i="15" s="1"/>
  <c r="F28" i="15"/>
  <c r="I27" i="15"/>
  <c r="K27" i="15" s="1"/>
  <c r="F27" i="15"/>
  <c r="I26" i="15"/>
  <c r="K26" i="15" s="1"/>
  <c r="F26" i="15"/>
  <c r="I25" i="15"/>
  <c r="K25" i="15" s="1"/>
  <c r="F25" i="15"/>
  <c r="I15" i="15"/>
  <c r="K15" i="15" s="1"/>
  <c r="F15" i="15"/>
  <c r="I24" i="15"/>
  <c r="K24" i="15" s="1"/>
  <c r="F24" i="15"/>
  <c r="I20" i="15"/>
  <c r="K20" i="15" s="1"/>
  <c r="F20" i="15"/>
  <c r="I22" i="15"/>
  <c r="K22" i="15" s="1"/>
  <c r="F22" i="15"/>
  <c r="I21" i="15"/>
  <c r="K21" i="15" s="1"/>
  <c r="F21" i="15"/>
  <c r="I23" i="15"/>
  <c r="K23" i="15" s="1"/>
  <c r="F23" i="15"/>
  <c r="I19" i="15"/>
  <c r="K19" i="15" s="1"/>
  <c r="F19" i="15"/>
  <c r="I17" i="15"/>
  <c r="K17" i="15" s="1"/>
  <c r="F17" i="15"/>
  <c r="I18" i="15"/>
  <c r="K18" i="15" s="1"/>
  <c r="F18" i="15"/>
  <c r="I16" i="15"/>
  <c r="K16" i="15" s="1"/>
  <c r="F16" i="15"/>
  <c r="I13" i="15"/>
  <c r="K13" i="15" s="1"/>
  <c r="F13" i="15"/>
  <c r="I14" i="15"/>
  <c r="K14" i="15" s="1"/>
  <c r="F14" i="15"/>
  <c r="I11" i="15"/>
  <c r="L11" i="15" s="1"/>
  <c r="F11" i="15"/>
  <c r="I12" i="15"/>
  <c r="K12" i="15" s="1"/>
  <c r="F12" i="15"/>
  <c r="I10" i="15"/>
  <c r="L10" i="15" s="1"/>
  <c r="F10" i="15"/>
  <c r="I9" i="15"/>
  <c r="L9" i="15" s="1"/>
  <c r="F9" i="15"/>
  <c r="I8" i="15"/>
  <c r="L8" i="15" s="1"/>
  <c r="F8" i="15"/>
  <c r="K39" i="15" l="1"/>
  <c r="F39" i="15"/>
  <c r="J8" i="15"/>
  <c r="J9" i="15"/>
  <c r="J10" i="15"/>
  <c r="J12" i="15"/>
  <c r="J11" i="15"/>
  <c r="J14" i="15"/>
  <c r="J13" i="15"/>
  <c r="J16" i="15"/>
  <c r="J18" i="15"/>
  <c r="J17" i="15"/>
  <c r="J19" i="15"/>
  <c r="J23" i="15"/>
  <c r="J21" i="15"/>
  <c r="J22" i="15"/>
  <c r="J20" i="15"/>
  <c r="J24" i="15"/>
  <c r="J15" i="15"/>
  <c r="J25" i="15"/>
  <c r="J26" i="15"/>
  <c r="J27" i="15"/>
  <c r="J28" i="15"/>
  <c r="J29" i="15"/>
  <c r="J30" i="15"/>
  <c r="J32" i="15"/>
  <c r="J33" i="15"/>
  <c r="J35" i="15"/>
  <c r="J31" i="15"/>
  <c r="J34" i="15"/>
  <c r="J36" i="15"/>
  <c r="J38" i="15"/>
  <c r="J37" i="15"/>
  <c r="I39" i="15"/>
  <c r="J39" i="15" s="1"/>
  <c r="H39" i="14" l="1"/>
  <c r="G39" i="14"/>
  <c r="F39" i="14"/>
  <c r="E39" i="14"/>
  <c r="D39" i="14"/>
  <c r="C39" i="14"/>
  <c r="K38" i="14"/>
  <c r="J38" i="14"/>
  <c r="I38" i="14"/>
  <c r="F38" i="14"/>
  <c r="K37" i="14"/>
  <c r="J37" i="14"/>
  <c r="I37" i="14"/>
  <c r="F37" i="14"/>
  <c r="K36" i="14"/>
  <c r="J36" i="14"/>
  <c r="I36" i="14"/>
  <c r="F36" i="14"/>
  <c r="K35" i="14"/>
  <c r="J35" i="14"/>
  <c r="I35" i="14"/>
  <c r="F35" i="14"/>
  <c r="K34" i="14"/>
  <c r="J34" i="14"/>
  <c r="I34" i="14"/>
  <c r="F34" i="14"/>
  <c r="K33" i="14"/>
  <c r="J33" i="14"/>
  <c r="I33" i="14"/>
  <c r="F33" i="14"/>
  <c r="K32" i="14"/>
  <c r="J32" i="14"/>
  <c r="I32" i="14"/>
  <c r="F32" i="14"/>
  <c r="K31" i="14"/>
  <c r="J31" i="14"/>
  <c r="I31" i="14"/>
  <c r="F31" i="14"/>
  <c r="K30" i="14"/>
  <c r="J30" i="14"/>
  <c r="I30" i="14"/>
  <c r="F30" i="14"/>
  <c r="K29" i="14"/>
  <c r="J29" i="14"/>
  <c r="I29" i="14"/>
  <c r="F29" i="14"/>
  <c r="K28" i="14"/>
  <c r="J28" i="14"/>
  <c r="I28" i="14"/>
  <c r="F28" i="14"/>
  <c r="K27" i="14"/>
  <c r="J27" i="14"/>
  <c r="I27" i="14"/>
  <c r="F27" i="14"/>
  <c r="K26" i="14"/>
  <c r="J26" i="14"/>
  <c r="I26" i="14"/>
  <c r="F26" i="14"/>
  <c r="K25" i="14"/>
  <c r="J25" i="14"/>
  <c r="I25" i="14"/>
  <c r="F25" i="14"/>
  <c r="K24" i="14"/>
  <c r="J24" i="14"/>
  <c r="I24" i="14"/>
  <c r="F24" i="14"/>
  <c r="K23" i="14"/>
  <c r="J23" i="14"/>
  <c r="I23" i="14"/>
  <c r="F23" i="14"/>
  <c r="K22" i="14"/>
  <c r="J22" i="14"/>
  <c r="I22" i="14"/>
  <c r="F22" i="14"/>
  <c r="K21" i="14"/>
  <c r="J21" i="14"/>
  <c r="I21" i="14"/>
  <c r="F21" i="14"/>
  <c r="K20" i="14"/>
  <c r="J20" i="14"/>
  <c r="I20" i="14"/>
  <c r="F20" i="14"/>
  <c r="K19" i="14"/>
  <c r="J19" i="14"/>
  <c r="I19" i="14"/>
  <c r="F19" i="14"/>
  <c r="K18" i="14"/>
  <c r="J18" i="14"/>
  <c r="I18" i="14"/>
  <c r="F18" i="14"/>
  <c r="K17" i="14"/>
  <c r="J17" i="14"/>
  <c r="I17" i="14"/>
  <c r="F17" i="14"/>
  <c r="K16" i="14"/>
  <c r="J16" i="14"/>
  <c r="I16" i="14"/>
  <c r="F16" i="14"/>
  <c r="K15" i="14"/>
  <c r="J15" i="14"/>
  <c r="I15" i="14"/>
  <c r="F15" i="14"/>
  <c r="K14" i="14"/>
  <c r="J14" i="14"/>
  <c r="I14" i="14"/>
  <c r="F14" i="14"/>
  <c r="K13" i="14"/>
  <c r="J13" i="14"/>
  <c r="I13" i="14"/>
  <c r="F13" i="14"/>
  <c r="K12" i="14"/>
  <c r="J12" i="14"/>
  <c r="I12" i="14"/>
  <c r="F12" i="14"/>
  <c r="K11" i="14"/>
  <c r="K39" i="14" s="1"/>
  <c r="J11" i="14"/>
  <c r="I11" i="14"/>
  <c r="F11" i="14"/>
  <c r="L10" i="14"/>
  <c r="J10" i="14"/>
  <c r="I10" i="14"/>
  <c r="F10" i="14"/>
  <c r="L9" i="14"/>
  <c r="J9" i="14"/>
  <c r="I9" i="14"/>
  <c r="F9" i="14"/>
  <c r="I8" i="14"/>
  <c r="I39" i="14" s="1"/>
  <c r="J39" i="14" s="1"/>
  <c r="F8" i="14"/>
  <c r="L8" i="14" l="1"/>
  <c r="J8" i="14"/>
  <c r="H39" i="13"/>
  <c r="G39" i="13"/>
  <c r="E39" i="13"/>
  <c r="D39" i="13"/>
  <c r="C39" i="13"/>
  <c r="I37" i="13"/>
  <c r="J37" i="13" s="1"/>
  <c r="F37" i="13"/>
  <c r="I38" i="13"/>
  <c r="J38" i="13" s="1"/>
  <c r="F38" i="13"/>
  <c r="I35" i="13"/>
  <c r="J35" i="13" s="1"/>
  <c r="F35" i="13"/>
  <c r="I36" i="13"/>
  <c r="J36" i="13" s="1"/>
  <c r="F36" i="13"/>
  <c r="I32" i="13"/>
  <c r="J32" i="13" s="1"/>
  <c r="F32" i="13"/>
  <c r="I33" i="13"/>
  <c r="J33" i="13" s="1"/>
  <c r="F33" i="13"/>
  <c r="K34" i="13"/>
  <c r="I34" i="13"/>
  <c r="J34" i="13" s="1"/>
  <c r="F34" i="13"/>
  <c r="I31" i="13"/>
  <c r="J31" i="13" s="1"/>
  <c r="F31" i="13"/>
  <c r="I30" i="13"/>
  <c r="J30" i="13" s="1"/>
  <c r="F30" i="13"/>
  <c r="I29" i="13"/>
  <c r="J29" i="13" s="1"/>
  <c r="F29" i="13"/>
  <c r="I28" i="13"/>
  <c r="J28" i="13" s="1"/>
  <c r="F28" i="13"/>
  <c r="K27" i="13"/>
  <c r="I27" i="13"/>
  <c r="J27" i="13" s="1"/>
  <c r="F27" i="13"/>
  <c r="I26" i="13"/>
  <c r="J26" i="13" s="1"/>
  <c r="F26" i="13"/>
  <c r="I25" i="13"/>
  <c r="J25" i="13" s="1"/>
  <c r="F25" i="13"/>
  <c r="I18" i="13"/>
  <c r="J18" i="13" s="1"/>
  <c r="F18" i="13"/>
  <c r="I24" i="13"/>
  <c r="J24" i="13" s="1"/>
  <c r="F24" i="13"/>
  <c r="I22" i="13"/>
  <c r="J22" i="13" s="1"/>
  <c r="F22" i="13"/>
  <c r="I23" i="13"/>
  <c r="J23" i="13" s="1"/>
  <c r="F23" i="13"/>
  <c r="K20" i="13"/>
  <c r="I20" i="13"/>
  <c r="J20" i="13" s="1"/>
  <c r="F20" i="13"/>
  <c r="I21" i="13"/>
  <c r="J21" i="13" s="1"/>
  <c r="F21" i="13"/>
  <c r="I19" i="13"/>
  <c r="J19" i="13" s="1"/>
  <c r="F19" i="13"/>
  <c r="I17" i="13"/>
  <c r="J17" i="13" s="1"/>
  <c r="F17" i="13"/>
  <c r="I16" i="13"/>
  <c r="J16" i="13" s="1"/>
  <c r="F16" i="13"/>
  <c r="I15" i="13"/>
  <c r="J15" i="13" s="1"/>
  <c r="F15" i="13"/>
  <c r="I14" i="13"/>
  <c r="J14" i="13" s="1"/>
  <c r="F14" i="13"/>
  <c r="I13" i="13"/>
  <c r="J13" i="13" s="1"/>
  <c r="F13" i="13"/>
  <c r="I12" i="13"/>
  <c r="J12" i="13" s="1"/>
  <c r="F12" i="13"/>
  <c r="I11" i="13"/>
  <c r="J11" i="13" s="1"/>
  <c r="F11" i="13"/>
  <c r="I10" i="13"/>
  <c r="J10" i="13" s="1"/>
  <c r="F10" i="13"/>
  <c r="I9" i="13"/>
  <c r="J9" i="13" s="1"/>
  <c r="F9" i="13"/>
  <c r="I8" i="13"/>
  <c r="F8" i="13"/>
  <c r="K18" i="13" l="1"/>
  <c r="K35" i="13"/>
  <c r="K16" i="13"/>
  <c r="K28" i="13"/>
  <c r="K37" i="13"/>
  <c r="K38" i="13"/>
  <c r="K36" i="13"/>
  <c r="K32" i="13"/>
  <c r="K33" i="13"/>
  <c r="K31" i="13"/>
  <c r="K30" i="13"/>
  <c r="K29" i="13"/>
  <c r="K26" i="13"/>
  <c r="K25" i="13"/>
  <c r="K24" i="13"/>
  <c r="K22" i="13"/>
  <c r="K23" i="13"/>
  <c r="K21" i="13"/>
  <c r="K19" i="13"/>
  <c r="K17" i="13"/>
  <c r="K15" i="13"/>
  <c r="K14" i="13"/>
  <c r="K13" i="13"/>
  <c r="K12" i="13"/>
  <c r="K11" i="13"/>
  <c r="I39" i="13"/>
  <c r="J39" i="13" s="1"/>
  <c r="L10" i="13"/>
  <c r="L9" i="13"/>
  <c r="F39" i="13"/>
  <c r="L8" i="13"/>
  <c r="J8" i="13"/>
  <c r="H39" i="12"/>
  <c r="G39" i="12"/>
  <c r="E39" i="12"/>
  <c r="D39" i="12"/>
  <c r="C39" i="12"/>
  <c r="I38" i="12"/>
  <c r="K38" i="12" s="1"/>
  <c r="F38" i="12"/>
  <c r="I36" i="12"/>
  <c r="K36" i="12" s="1"/>
  <c r="F36" i="12"/>
  <c r="I37" i="12"/>
  <c r="K37" i="12" s="1"/>
  <c r="F37" i="12"/>
  <c r="I30" i="12"/>
  <c r="K30" i="12" s="1"/>
  <c r="F30" i="12"/>
  <c r="I35" i="12"/>
  <c r="K35" i="12" s="1"/>
  <c r="F35" i="12"/>
  <c r="I34" i="12"/>
  <c r="K34" i="12" s="1"/>
  <c r="F34" i="12"/>
  <c r="I31" i="12"/>
  <c r="K31" i="12" s="1"/>
  <c r="F31" i="12"/>
  <c r="I33" i="12"/>
  <c r="K33" i="12" s="1"/>
  <c r="F33" i="12"/>
  <c r="I32" i="12"/>
  <c r="K32" i="12" s="1"/>
  <c r="F32" i="12"/>
  <c r="I28" i="12"/>
  <c r="K28" i="12" s="1"/>
  <c r="F28" i="12"/>
  <c r="I27" i="12"/>
  <c r="K27" i="12" s="1"/>
  <c r="F27" i="12"/>
  <c r="I29" i="12"/>
  <c r="K29" i="12" s="1"/>
  <c r="F29" i="12"/>
  <c r="I22" i="12"/>
  <c r="K22" i="12" s="1"/>
  <c r="F22" i="12"/>
  <c r="I26" i="12"/>
  <c r="K26" i="12" s="1"/>
  <c r="F26" i="12"/>
  <c r="I25" i="12"/>
  <c r="K25" i="12" s="1"/>
  <c r="F25" i="12"/>
  <c r="I23" i="12"/>
  <c r="K23" i="12" s="1"/>
  <c r="F23" i="12"/>
  <c r="I21" i="12"/>
  <c r="K21" i="12" s="1"/>
  <c r="F21" i="12"/>
  <c r="I19" i="12"/>
  <c r="K19" i="12" s="1"/>
  <c r="F19" i="12"/>
  <c r="I16" i="12"/>
  <c r="K16" i="12" s="1"/>
  <c r="F16" i="12"/>
  <c r="I20" i="12"/>
  <c r="K20" i="12" s="1"/>
  <c r="F20" i="12"/>
  <c r="I18" i="12"/>
  <c r="K18" i="12" s="1"/>
  <c r="F18" i="12"/>
  <c r="I17" i="12"/>
  <c r="K17" i="12" s="1"/>
  <c r="F17" i="12"/>
  <c r="I24" i="12"/>
  <c r="K24" i="12" s="1"/>
  <c r="F24" i="12"/>
  <c r="I15" i="12"/>
  <c r="K15" i="12" s="1"/>
  <c r="F15" i="12"/>
  <c r="I14" i="12"/>
  <c r="K14" i="12" s="1"/>
  <c r="F14" i="12"/>
  <c r="I13" i="12"/>
  <c r="K13" i="12" s="1"/>
  <c r="F13" i="12"/>
  <c r="I12" i="12"/>
  <c r="K12" i="12" s="1"/>
  <c r="F12" i="12"/>
  <c r="I11" i="12"/>
  <c r="K11" i="12" s="1"/>
  <c r="F11" i="12"/>
  <c r="I10" i="12"/>
  <c r="L10" i="12" s="1"/>
  <c r="F10" i="12"/>
  <c r="I9" i="12"/>
  <c r="L9" i="12" s="1"/>
  <c r="F9" i="12"/>
  <c r="I8" i="12"/>
  <c r="L8" i="12" s="1"/>
  <c r="F8" i="12"/>
  <c r="H39" i="11"/>
  <c r="G39" i="11"/>
  <c r="E39" i="11"/>
  <c r="D39" i="11"/>
  <c r="C39" i="11"/>
  <c r="I38" i="11"/>
  <c r="J38" i="11" s="1"/>
  <c r="F38" i="11"/>
  <c r="I37" i="11"/>
  <c r="J37" i="11" s="1"/>
  <c r="F37" i="11"/>
  <c r="K33" i="11"/>
  <c r="I33" i="11"/>
  <c r="J33" i="11" s="1"/>
  <c r="F33" i="11"/>
  <c r="I34" i="11"/>
  <c r="J34" i="11" s="1"/>
  <c r="F34" i="11"/>
  <c r="I36" i="11"/>
  <c r="J36" i="11" s="1"/>
  <c r="F36" i="11"/>
  <c r="I32" i="11"/>
  <c r="J32" i="11" s="1"/>
  <c r="F32" i="11"/>
  <c r="I35" i="11"/>
  <c r="J35" i="11" s="1"/>
  <c r="F35" i="11"/>
  <c r="I30" i="11"/>
  <c r="J30" i="11" s="1"/>
  <c r="F30" i="11"/>
  <c r="I31" i="11"/>
  <c r="J31" i="11" s="1"/>
  <c r="F31" i="11"/>
  <c r="I28" i="11"/>
  <c r="J28" i="11" s="1"/>
  <c r="F28" i="11"/>
  <c r="I26" i="11"/>
  <c r="J26" i="11" s="1"/>
  <c r="F26" i="11"/>
  <c r="I29" i="11"/>
  <c r="J29" i="11" s="1"/>
  <c r="F29" i="11"/>
  <c r="I27" i="11"/>
  <c r="J27" i="11" s="1"/>
  <c r="F27" i="11"/>
  <c r="I23" i="11"/>
  <c r="J23" i="11" s="1"/>
  <c r="F23" i="11"/>
  <c r="I25" i="11"/>
  <c r="J25" i="11" s="1"/>
  <c r="F25" i="11"/>
  <c r="I24" i="11"/>
  <c r="J24" i="11" s="1"/>
  <c r="F24" i="11"/>
  <c r="I22" i="11"/>
  <c r="J22" i="11" s="1"/>
  <c r="F22" i="11"/>
  <c r="I21" i="11"/>
  <c r="J21" i="11" s="1"/>
  <c r="F21" i="11"/>
  <c r="I20" i="11"/>
  <c r="J20" i="11" s="1"/>
  <c r="F20" i="11"/>
  <c r="I18" i="11"/>
  <c r="J18" i="11" s="1"/>
  <c r="F18" i="11"/>
  <c r="I19" i="11"/>
  <c r="J19" i="11" s="1"/>
  <c r="F19" i="11"/>
  <c r="I16" i="11"/>
  <c r="J16" i="11" s="1"/>
  <c r="F16" i="11"/>
  <c r="I17" i="11"/>
  <c r="J17" i="11" s="1"/>
  <c r="F17" i="11"/>
  <c r="I15" i="11"/>
  <c r="J15" i="11" s="1"/>
  <c r="F15" i="11"/>
  <c r="I14" i="11"/>
  <c r="J14" i="11" s="1"/>
  <c r="F14" i="11"/>
  <c r="I13" i="11"/>
  <c r="J13" i="11" s="1"/>
  <c r="F13" i="11"/>
  <c r="K12" i="11"/>
  <c r="I12" i="11"/>
  <c r="J12" i="11" s="1"/>
  <c r="F12" i="11"/>
  <c r="I11" i="11"/>
  <c r="J11" i="11" s="1"/>
  <c r="F11" i="11"/>
  <c r="I10" i="11"/>
  <c r="J10" i="11" s="1"/>
  <c r="F10" i="11"/>
  <c r="I9" i="11"/>
  <c r="J9" i="11" s="1"/>
  <c r="F9" i="11"/>
  <c r="I8" i="11"/>
  <c r="F8" i="11"/>
  <c r="K13" i="10"/>
  <c r="K14" i="10"/>
  <c r="K17" i="10"/>
  <c r="K18" i="10"/>
  <c r="K22" i="10"/>
  <c r="K20" i="10"/>
  <c r="K24" i="10"/>
  <c r="K26" i="10"/>
  <c r="K28" i="10"/>
  <c r="K30" i="10"/>
  <c r="K34" i="10"/>
  <c r="K32" i="10"/>
  <c r="K36" i="10"/>
  <c r="K37" i="10"/>
  <c r="H39" i="10"/>
  <c r="G39" i="10"/>
  <c r="E39" i="10"/>
  <c r="D39" i="10"/>
  <c r="C39" i="10"/>
  <c r="I37" i="10"/>
  <c r="F37" i="10"/>
  <c r="I38" i="10"/>
  <c r="J38" i="10" s="1"/>
  <c r="F38" i="10"/>
  <c r="I36" i="10"/>
  <c r="J36" i="10" s="1"/>
  <c r="F36" i="10"/>
  <c r="I33" i="10"/>
  <c r="J33" i="10" s="1"/>
  <c r="F33" i="10"/>
  <c r="I32" i="10"/>
  <c r="F32" i="10"/>
  <c r="I35" i="10"/>
  <c r="J35" i="10" s="1"/>
  <c r="F35" i="10"/>
  <c r="I34" i="10"/>
  <c r="J34" i="10" s="1"/>
  <c r="F34" i="10"/>
  <c r="I31" i="10"/>
  <c r="J31" i="10" s="1"/>
  <c r="F31" i="10"/>
  <c r="I30" i="10"/>
  <c r="F30" i="10"/>
  <c r="I29" i="10"/>
  <c r="J29" i="10" s="1"/>
  <c r="F29" i="10"/>
  <c r="I28" i="10"/>
  <c r="J28" i="10" s="1"/>
  <c r="F28" i="10"/>
  <c r="I27" i="10"/>
  <c r="J27" i="10" s="1"/>
  <c r="F27" i="10"/>
  <c r="I26" i="10"/>
  <c r="F26" i="10"/>
  <c r="I25" i="10"/>
  <c r="J25" i="10" s="1"/>
  <c r="F25" i="10"/>
  <c r="I24" i="10"/>
  <c r="J24" i="10" s="1"/>
  <c r="F24" i="10"/>
  <c r="I23" i="10"/>
  <c r="J23" i="10" s="1"/>
  <c r="F23" i="10"/>
  <c r="I20" i="10"/>
  <c r="F20" i="10"/>
  <c r="I21" i="10"/>
  <c r="J21" i="10" s="1"/>
  <c r="F21" i="10"/>
  <c r="I22" i="10"/>
  <c r="J22" i="10" s="1"/>
  <c r="F22" i="10"/>
  <c r="I19" i="10"/>
  <c r="J19" i="10" s="1"/>
  <c r="F19" i="10"/>
  <c r="I18" i="10"/>
  <c r="F18" i="10"/>
  <c r="I16" i="10"/>
  <c r="J16" i="10" s="1"/>
  <c r="F16" i="10"/>
  <c r="I17" i="10"/>
  <c r="J17" i="10" s="1"/>
  <c r="F17" i="10"/>
  <c r="I15" i="10"/>
  <c r="J15" i="10" s="1"/>
  <c r="F15" i="10"/>
  <c r="I14" i="10"/>
  <c r="F14" i="10"/>
  <c r="I12" i="10"/>
  <c r="J12" i="10" s="1"/>
  <c r="F12" i="10"/>
  <c r="I13" i="10"/>
  <c r="J13" i="10" s="1"/>
  <c r="F13" i="10"/>
  <c r="I11" i="10"/>
  <c r="J11" i="10" s="1"/>
  <c r="F11" i="10"/>
  <c r="I10" i="10"/>
  <c r="J10" i="10" s="1"/>
  <c r="F10" i="10"/>
  <c r="I9" i="10"/>
  <c r="J9" i="10" s="1"/>
  <c r="F9" i="10"/>
  <c r="I8" i="10"/>
  <c r="J8" i="10" s="1"/>
  <c r="F8" i="10"/>
  <c r="H39" i="9"/>
  <c r="G39" i="9"/>
  <c r="E39" i="9"/>
  <c r="D39" i="9"/>
  <c r="C39" i="9"/>
  <c r="I38" i="9"/>
  <c r="J38" i="9" s="1"/>
  <c r="F38" i="9"/>
  <c r="I37" i="9"/>
  <c r="J37" i="9" s="1"/>
  <c r="F37" i="9"/>
  <c r="I35" i="9"/>
  <c r="L35" i="9" s="1"/>
  <c r="K35" i="9" s="1"/>
  <c r="F35" i="9"/>
  <c r="I36" i="9"/>
  <c r="J36" i="9" s="1"/>
  <c r="F36" i="9"/>
  <c r="I34" i="9"/>
  <c r="J34" i="9" s="1"/>
  <c r="F34" i="9"/>
  <c r="L33" i="9"/>
  <c r="K33" i="9" s="1"/>
  <c r="I33" i="9"/>
  <c r="J33" i="9" s="1"/>
  <c r="F33" i="9"/>
  <c r="I32" i="9"/>
  <c r="L32" i="9" s="1"/>
  <c r="K32" i="9" s="1"/>
  <c r="F32" i="9"/>
  <c r="I31" i="9"/>
  <c r="L31" i="9" s="1"/>
  <c r="K31" i="9" s="1"/>
  <c r="F31" i="9"/>
  <c r="I30" i="9"/>
  <c r="J30" i="9" s="1"/>
  <c r="F30" i="9"/>
  <c r="I29" i="9"/>
  <c r="J29" i="9" s="1"/>
  <c r="F29" i="9"/>
  <c r="I27" i="9"/>
  <c r="L27" i="9" s="1"/>
  <c r="K27" i="9" s="1"/>
  <c r="F27" i="9"/>
  <c r="I28" i="9"/>
  <c r="J28" i="9" s="1"/>
  <c r="F28" i="9"/>
  <c r="I24" i="9"/>
  <c r="J24" i="9" s="1"/>
  <c r="F24" i="9"/>
  <c r="L26" i="9"/>
  <c r="K26" i="9" s="1"/>
  <c r="I26" i="9"/>
  <c r="J26" i="9" s="1"/>
  <c r="F26" i="9"/>
  <c r="I25" i="9"/>
  <c r="L25" i="9" s="1"/>
  <c r="K25" i="9" s="1"/>
  <c r="F25" i="9"/>
  <c r="I23" i="9"/>
  <c r="L23" i="9" s="1"/>
  <c r="K23" i="9" s="1"/>
  <c r="F23" i="9"/>
  <c r="I22" i="9"/>
  <c r="J22" i="9" s="1"/>
  <c r="F22" i="9"/>
  <c r="I21" i="9"/>
  <c r="J21" i="9" s="1"/>
  <c r="F21" i="9"/>
  <c r="I20" i="9"/>
  <c r="L20" i="9" s="1"/>
  <c r="K20" i="9" s="1"/>
  <c r="F20" i="9"/>
  <c r="I19" i="9"/>
  <c r="J19" i="9" s="1"/>
  <c r="F19" i="9"/>
  <c r="I17" i="9"/>
  <c r="J17" i="9" s="1"/>
  <c r="F17" i="9"/>
  <c r="I18" i="9"/>
  <c r="J18" i="9" s="1"/>
  <c r="F18" i="9"/>
  <c r="I15" i="9"/>
  <c r="L15" i="9" s="1"/>
  <c r="K15" i="9" s="1"/>
  <c r="F15" i="9"/>
  <c r="I16" i="9"/>
  <c r="L16" i="9" s="1"/>
  <c r="K16" i="9" s="1"/>
  <c r="F16" i="9"/>
  <c r="I13" i="9"/>
  <c r="J13" i="9" s="1"/>
  <c r="F13" i="9"/>
  <c r="I14" i="9"/>
  <c r="J14" i="9" s="1"/>
  <c r="F14" i="9"/>
  <c r="I12" i="9"/>
  <c r="L12" i="9" s="1"/>
  <c r="K12" i="9" s="1"/>
  <c r="F12" i="9"/>
  <c r="I11" i="9"/>
  <c r="L11" i="9" s="1"/>
  <c r="F11" i="9"/>
  <c r="I10" i="9"/>
  <c r="J10" i="9" s="1"/>
  <c r="F10" i="9"/>
  <c r="I9" i="9"/>
  <c r="M9" i="9" s="1"/>
  <c r="F9" i="9"/>
  <c r="I8" i="9"/>
  <c r="J8" i="9" s="1"/>
  <c r="F8" i="9"/>
  <c r="K39" i="13" l="1"/>
  <c r="F39" i="12"/>
  <c r="K39" i="12"/>
  <c r="J8" i="12"/>
  <c r="J9" i="12"/>
  <c r="J10" i="12"/>
  <c r="J11" i="12"/>
  <c r="J12" i="12"/>
  <c r="J13" i="12"/>
  <c r="J14" i="12"/>
  <c r="J15" i="12"/>
  <c r="J24" i="12"/>
  <c r="J17" i="12"/>
  <c r="J18" i="12"/>
  <c r="J20" i="12"/>
  <c r="J16" i="12"/>
  <c r="J19" i="12"/>
  <c r="J21" i="12"/>
  <c r="J23" i="12"/>
  <c r="J25" i="12"/>
  <c r="J26" i="12"/>
  <c r="J22" i="12"/>
  <c r="J29" i="12"/>
  <c r="J27" i="12"/>
  <c r="J28" i="12"/>
  <c r="J32" i="12"/>
  <c r="J33" i="12"/>
  <c r="J31" i="12"/>
  <c r="J34" i="12"/>
  <c r="J35" i="12"/>
  <c r="J30" i="12"/>
  <c r="J37" i="12"/>
  <c r="J36" i="12"/>
  <c r="J38" i="12"/>
  <c r="I39" i="12"/>
  <c r="J39" i="12" s="1"/>
  <c r="K17" i="11"/>
  <c r="K20" i="11"/>
  <c r="K35" i="11"/>
  <c r="K38" i="11"/>
  <c r="K37" i="11"/>
  <c r="K34" i="11"/>
  <c r="K36" i="11"/>
  <c r="K32" i="11"/>
  <c r="K30" i="11"/>
  <c r="K31" i="11"/>
  <c r="K28" i="11"/>
  <c r="K26" i="11"/>
  <c r="K29" i="11"/>
  <c r="K27" i="11"/>
  <c r="K23" i="11"/>
  <c r="K25" i="11"/>
  <c r="K24" i="11"/>
  <c r="K22" i="11"/>
  <c r="K21" i="11"/>
  <c r="K18" i="11"/>
  <c r="K19" i="11"/>
  <c r="K16" i="11"/>
  <c r="K15" i="11"/>
  <c r="K14" i="11"/>
  <c r="K13" i="11"/>
  <c r="I39" i="11"/>
  <c r="J39" i="11" s="1"/>
  <c r="K11" i="11"/>
  <c r="L10" i="11"/>
  <c r="L9" i="11"/>
  <c r="F39" i="11"/>
  <c r="L8" i="11"/>
  <c r="J8" i="11"/>
  <c r="K38" i="10"/>
  <c r="K35" i="10"/>
  <c r="K29" i="10"/>
  <c r="K25" i="10"/>
  <c r="K21" i="10"/>
  <c r="K16" i="10"/>
  <c r="K12" i="10"/>
  <c r="K11" i="10"/>
  <c r="K33" i="10"/>
  <c r="K31" i="10"/>
  <c r="K27" i="10"/>
  <c r="K23" i="10"/>
  <c r="K19" i="10"/>
  <c r="K15" i="10"/>
  <c r="L8" i="10"/>
  <c r="L10" i="10"/>
  <c r="L9" i="10"/>
  <c r="F39" i="10"/>
  <c r="I39" i="10"/>
  <c r="J39" i="10" s="1"/>
  <c r="J18" i="10"/>
  <c r="J20" i="10"/>
  <c r="J30" i="10"/>
  <c r="J14" i="10"/>
  <c r="J26" i="10"/>
  <c r="J32" i="10"/>
  <c r="J37" i="10"/>
  <c r="L17" i="9"/>
  <c r="K17" i="9" s="1"/>
  <c r="L18" i="9"/>
  <c r="K18" i="9" s="1"/>
  <c r="L24" i="9"/>
  <c r="K24" i="9" s="1"/>
  <c r="L28" i="9"/>
  <c r="K28" i="9" s="1"/>
  <c r="L38" i="9"/>
  <c r="K38" i="9" s="1"/>
  <c r="L37" i="9"/>
  <c r="K37" i="9" s="1"/>
  <c r="L36" i="9"/>
  <c r="K36" i="9" s="1"/>
  <c r="L34" i="9"/>
  <c r="K34" i="9" s="1"/>
  <c r="J31" i="9"/>
  <c r="L30" i="9"/>
  <c r="K30" i="9" s="1"/>
  <c r="L29" i="9"/>
  <c r="K29" i="9" s="1"/>
  <c r="J23" i="9"/>
  <c r="L22" i="9"/>
  <c r="K22" i="9" s="1"/>
  <c r="L21" i="9"/>
  <c r="K21" i="9" s="1"/>
  <c r="L19" i="9"/>
  <c r="K19" i="9" s="1"/>
  <c r="J16" i="9"/>
  <c r="L13" i="9"/>
  <c r="K13" i="9" s="1"/>
  <c r="L14" i="9"/>
  <c r="K14" i="9" s="1"/>
  <c r="K11" i="9"/>
  <c r="J11" i="9"/>
  <c r="F39" i="9"/>
  <c r="I39" i="9"/>
  <c r="J39" i="9" s="1"/>
  <c r="J9" i="9"/>
  <c r="J12" i="9"/>
  <c r="J15" i="9"/>
  <c r="J20" i="9"/>
  <c r="J25" i="9"/>
  <c r="J27" i="9"/>
  <c r="J32" i="9"/>
  <c r="J35" i="9"/>
  <c r="I14" i="8"/>
  <c r="H39" i="8"/>
  <c r="G39" i="8"/>
  <c r="E39" i="8"/>
  <c r="D39" i="8"/>
  <c r="C39" i="8"/>
  <c r="I38" i="8"/>
  <c r="L38" i="8" s="1"/>
  <c r="K38" i="8" s="1"/>
  <c r="F38" i="8"/>
  <c r="I37" i="8"/>
  <c r="L37" i="8" s="1"/>
  <c r="K37" i="8" s="1"/>
  <c r="F37" i="8"/>
  <c r="I36" i="8"/>
  <c r="J36" i="8" s="1"/>
  <c r="F36" i="8"/>
  <c r="I35" i="8"/>
  <c r="J35" i="8" s="1"/>
  <c r="F35" i="8"/>
  <c r="I33" i="8"/>
  <c r="L33" i="8" s="1"/>
  <c r="K33" i="8" s="1"/>
  <c r="F33" i="8"/>
  <c r="I34" i="8"/>
  <c r="J34" i="8" s="1"/>
  <c r="F34" i="8"/>
  <c r="I32" i="8"/>
  <c r="J32" i="8" s="1"/>
  <c r="F32" i="8"/>
  <c r="I30" i="8"/>
  <c r="J30" i="8" s="1"/>
  <c r="F30" i="8"/>
  <c r="I31" i="8"/>
  <c r="L31" i="8" s="1"/>
  <c r="K31" i="8" s="1"/>
  <c r="F31" i="8"/>
  <c r="I27" i="8"/>
  <c r="L27" i="8" s="1"/>
  <c r="K27" i="8" s="1"/>
  <c r="F27" i="8"/>
  <c r="I29" i="8"/>
  <c r="J29" i="8" s="1"/>
  <c r="F29" i="8"/>
  <c r="I28" i="8"/>
  <c r="J28" i="8" s="1"/>
  <c r="F28" i="8"/>
  <c r="I26" i="8"/>
  <c r="L26" i="8" s="1"/>
  <c r="K26" i="8" s="1"/>
  <c r="F26" i="8"/>
  <c r="I25" i="8"/>
  <c r="J25" i="8" s="1"/>
  <c r="F25" i="8"/>
  <c r="I23" i="8"/>
  <c r="J23" i="8" s="1"/>
  <c r="F23" i="8"/>
  <c r="I22" i="8"/>
  <c r="J22" i="8" s="1"/>
  <c r="F22" i="8"/>
  <c r="I24" i="8"/>
  <c r="L24" i="8" s="1"/>
  <c r="K24" i="8" s="1"/>
  <c r="F24" i="8"/>
  <c r="I21" i="8"/>
  <c r="L21" i="8" s="1"/>
  <c r="K21" i="8" s="1"/>
  <c r="F21" i="8"/>
  <c r="I19" i="8"/>
  <c r="J19" i="8" s="1"/>
  <c r="F19" i="8"/>
  <c r="I20" i="8"/>
  <c r="J20" i="8" s="1"/>
  <c r="F20" i="8"/>
  <c r="I17" i="8"/>
  <c r="L17" i="8" s="1"/>
  <c r="K17" i="8" s="1"/>
  <c r="F17" i="8"/>
  <c r="I18" i="8"/>
  <c r="J18" i="8" s="1"/>
  <c r="F18" i="8"/>
  <c r="I15" i="8"/>
  <c r="J15" i="8" s="1"/>
  <c r="F15" i="8"/>
  <c r="I16" i="8"/>
  <c r="J16" i="8" s="1"/>
  <c r="F16" i="8"/>
  <c r="L14" i="8"/>
  <c r="K14" i="8" s="1"/>
  <c r="F14" i="8"/>
  <c r="I13" i="8"/>
  <c r="J13" i="8" s="1"/>
  <c r="F13" i="8"/>
  <c r="I12" i="8"/>
  <c r="J12" i="8" s="1"/>
  <c r="F12" i="8"/>
  <c r="I11" i="8"/>
  <c r="J11" i="8" s="1"/>
  <c r="F11" i="8"/>
  <c r="I8" i="8"/>
  <c r="F8" i="8"/>
  <c r="I10" i="8"/>
  <c r="J10" i="8" s="1"/>
  <c r="F10" i="8"/>
  <c r="I9" i="8"/>
  <c r="M9" i="8" s="1"/>
  <c r="F9" i="8"/>
  <c r="K39" i="11" l="1"/>
  <c r="K39" i="10"/>
  <c r="L39" i="9"/>
  <c r="K39" i="9"/>
  <c r="L32" i="8"/>
  <c r="K32" i="8" s="1"/>
  <c r="J9" i="8"/>
  <c r="L15" i="8"/>
  <c r="K15" i="8" s="1"/>
  <c r="L18" i="8"/>
  <c r="K18" i="8" s="1"/>
  <c r="L23" i="8"/>
  <c r="K23" i="8" s="1"/>
  <c r="L25" i="8"/>
  <c r="K25" i="8" s="1"/>
  <c r="L13" i="8"/>
  <c r="K13" i="8" s="1"/>
  <c r="L22" i="8"/>
  <c r="K22" i="8" s="1"/>
  <c r="J37" i="8"/>
  <c r="L36" i="8"/>
  <c r="K36" i="8" s="1"/>
  <c r="L35" i="8"/>
  <c r="K35" i="8" s="1"/>
  <c r="L34" i="8"/>
  <c r="K34" i="8" s="1"/>
  <c r="L30" i="8"/>
  <c r="K30" i="8" s="1"/>
  <c r="J27" i="8"/>
  <c r="L29" i="8"/>
  <c r="K29" i="8" s="1"/>
  <c r="L28" i="8"/>
  <c r="K28" i="8" s="1"/>
  <c r="J21" i="8"/>
  <c r="L19" i="8"/>
  <c r="K19" i="8" s="1"/>
  <c r="L20" i="8"/>
  <c r="K20" i="8" s="1"/>
  <c r="L16" i="8"/>
  <c r="K16" i="8" s="1"/>
  <c r="L12" i="8"/>
  <c r="K12" i="8" s="1"/>
  <c r="F39" i="8"/>
  <c r="L11" i="8"/>
  <c r="K11" i="8" s="1"/>
  <c r="J8" i="8"/>
  <c r="J14" i="8"/>
  <c r="J17" i="8"/>
  <c r="J24" i="8"/>
  <c r="J26" i="8"/>
  <c r="J31" i="8"/>
  <c r="J33" i="8"/>
  <c r="J38" i="8"/>
  <c r="I39" i="8"/>
  <c r="J39" i="8" s="1"/>
  <c r="K12" i="7"/>
  <c r="K18" i="7"/>
  <c r="H39" i="7"/>
  <c r="G39" i="7"/>
  <c r="E39" i="7"/>
  <c r="D39" i="7"/>
  <c r="C39" i="7"/>
  <c r="I38" i="7"/>
  <c r="J38" i="7" s="1"/>
  <c r="F38" i="7"/>
  <c r="I37" i="7"/>
  <c r="J37" i="7" s="1"/>
  <c r="F37" i="7"/>
  <c r="I36" i="7"/>
  <c r="L36" i="7" s="1"/>
  <c r="K36" i="7" s="1"/>
  <c r="F36" i="7"/>
  <c r="I35" i="7"/>
  <c r="J35" i="7" s="1"/>
  <c r="F35" i="7"/>
  <c r="I34" i="7"/>
  <c r="J34" i="7" s="1"/>
  <c r="F34" i="7"/>
  <c r="I33" i="7"/>
  <c r="J33" i="7" s="1"/>
  <c r="F33" i="7"/>
  <c r="I32" i="7"/>
  <c r="L32" i="7" s="1"/>
  <c r="K32" i="7" s="1"/>
  <c r="F32" i="7"/>
  <c r="I30" i="7"/>
  <c r="L30" i="7" s="1"/>
  <c r="K30" i="7" s="1"/>
  <c r="F30" i="7"/>
  <c r="I31" i="7"/>
  <c r="J31" i="7" s="1"/>
  <c r="F31" i="7"/>
  <c r="I28" i="7"/>
  <c r="J28" i="7" s="1"/>
  <c r="F28" i="7"/>
  <c r="I29" i="7"/>
  <c r="L29" i="7" s="1"/>
  <c r="K29" i="7" s="1"/>
  <c r="F29" i="7"/>
  <c r="I27" i="7"/>
  <c r="L27" i="7" s="1"/>
  <c r="K27" i="7" s="1"/>
  <c r="F27" i="7"/>
  <c r="I26" i="7"/>
  <c r="J26" i="7" s="1"/>
  <c r="F26" i="7"/>
  <c r="I24" i="7"/>
  <c r="J24" i="7" s="1"/>
  <c r="F24" i="7"/>
  <c r="I25" i="7"/>
  <c r="L25" i="7" s="1"/>
  <c r="K25" i="7" s="1"/>
  <c r="F25" i="7"/>
  <c r="I23" i="7"/>
  <c r="J23" i="7" s="1"/>
  <c r="F23" i="7"/>
  <c r="I21" i="7"/>
  <c r="J21" i="7" s="1"/>
  <c r="F21" i="7"/>
  <c r="I22" i="7"/>
  <c r="J22" i="7" s="1"/>
  <c r="F22" i="7"/>
  <c r="I20" i="7"/>
  <c r="L20" i="7" s="1"/>
  <c r="K20" i="7" s="1"/>
  <c r="F20" i="7"/>
  <c r="I19" i="7"/>
  <c r="L19" i="7" s="1"/>
  <c r="K19" i="7" s="1"/>
  <c r="F19" i="7"/>
  <c r="I17" i="7"/>
  <c r="J17" i="7" s="1"/>
  <c r="F17" i="7"/>
  <c r="I14" i="7"/>
  <c r="J14" i="7" s="1"/>
  <c r="F14" i="7"/>
  <c r="I18" i="7"/>
  <c r="L18" i="7" s="1"/>
  <c r="F18" i="7"/>
  <c r="I16" i="7"/>
  <c r="L16" i="7" s="1"/>
  <c r="K16" i="7" s="1"/>
  <c r="F16" i="7"/>
  <c r="I15" i="7"/>
  <c r="J15" i="7" s="1"/>
  <c r="F15" i="7"/>
  <c r="I13" i="7"/>
  <c r="J13" i="7" s="1"/>
  <c r="F13" i="7"/>
  <c r="I12" i="7"/>
  <c r="L12" i="7" s="1"/>
  <c r="F12" i="7"/>
  <c r="I11" i="7"/>
  <c r="J11" i="7" s="1"/>
  <c r="F11" i="7"/>
  <c r="I10" i="7"/>
  <c r="J10" i="7" s="1"/>
  <c r="F10" i="7"/>
  <c r="L9" i="7"/>
  <c r="K9" i="7" s="1"/>
  <c r="I9" i="7"/>
  <c r="J9" i="7" s="1"/>
  <c r="F9" i="7"/>
  <c r="I8" i="7"/>
  <c r="M8" i="7" s="1"/>
  <c r="F8" i="7"/>
  <c r="K39" i="8" l="1"/>
  <c r="L39" i="8"/>
  <c r="L23" i="7"/>
  <c r="K23" i="7" s="1"/>
  <c r="L10" i="7"/>
  <c r="K10" i="7" s="1"/>
  <c r="L35" i="7"/>
  <c r="K35" i="7" s="1"/>
  <c r="L38" i="7"/>
  <c r="K38" i="7" s="1"/>
  <c r="L37" i="7"/>
  <c r="K37" i="7" s="1"/>
  <c r="L34" i="7"/>
  <c r="K34" i="7" s="1"/>
  <c r="L33" i="7"/>
  <c r="K33" i="7" s="1"/>
  <c r="J30" i="7"/>
  <c r="L31" i="7"/>
  <c r="K31" i="7" s="1"/>
  <c r="L28" i="7"/>
  <c r="K28" i="7" s="1"/>
  <c r="J27" i="7"/>
  <c r="L26" i="7"/>
  <c r="K26" i="7" s="1"/>
  <c r="L24" i="7"/>
  <c r="K24" i="7" s="1"/>
  <c r="L21" i="7"/>
  <c r="K21" i="7" s="1"/>
  <c r="L22" i="7"/>
  <c r="K22" i="7" s="1"/>
  <c r="J19" i="7"/>
  <c r="L17" i="7"/>
  <c r="K17" i="7" s="1"/>
  <c r="L14" i="7"/>
  <c r="K14" i="7" s="1"/>
  <c r="J16" i="7"/>
  <c r="L15" i="7"/>
  <c r="K15" i="7" s="1"/>
  <c r="L13" i="7"/>
  <c r="K13" i="7" s="1"/>
  <c r="F39" i="7"/>
  <c r="L11" i="7"/>
  <c r="K11" i="7" s="1"/>
  <c r="J12" i="7"/>
  <c r="J18" i="7"/>
  <c r="J29" i="7"/>
  <c r="J36" i="7"/>
  <c r="I39" i="7"/>
  <c r="J39" i="7" s="1"/>
  <c r="J20" i="7"/>
  <c r="J25" i="7"/>
  <c r="J32" i="7"/>
  <c r="J8" i="7"/>
  <c r="H39" i="6"/>
  <c r="G39" i="6"/>
  <c r="E39" i="6"/>
  <c r="D39" i="6"/>
  <c r="C39" i="6"/>
  <c r="I38" i="6"/>
  <c r="L38" i="6" s="1"/>
  <c r="K38" i="6" s="1"/>
  <c r="F38" i="6"/>
  <c r="I37" i="6"/>
  <c r="L37" i="6" s="1"/>
  <c r="K37" i="6" s="1"/>
  <c r="F37" i="6"/>
  <c r="I35" i="6"/>
  <c r="J35" i="6" s="1"/>
  <c r="F35" i="6"/>
  <c r="I36" i="6"/>
  <c r="L36" i="6" s="1"/>
  <c r="K36" i="6" s="1"/>
  <c r="F36" i="6"/>
  <c r="I34" i="6"/>
  <c r="L34" i="6" s="1"/>
  <c r="K34" i="6" s="1"/>
  <c r="F34" i="6"/>
  <c r="L32" i="6"/>
  <c r="K32" i="6" s="1"/>
  <c r="I32" i="6"/>
  <c r="J32" i="6" s="1"/>
  <c r="F32" i="6"/>
  <c r="I33" i="6"/>
  <c r="J33" i="6" s="1"/>
  <c r="F33" i="6"/>
  <c r="I31" i="6"/>
  <c r="L31" i="6" s="1"/>
  <c r="K31" i="6" s="1"/>
  <c r="F31" i="6"/>
  <c r="I30" i="6"/>
  <c r="L30" i="6" s="1"/>
  <c r="K30" i="6" s="1"/>
  <c r="F30" i="6"/>
  <c r="L29" i="6"/>
  <c r="K29" i="6" s="1"/>
  <c r="I29" i="6"/>
  <c r="J29" i="6" s="1"/>
  <c r="F29" i="6"/>
  <c r="L28" i="6"/>
  <c r="K28" i="6" s="1"/>
  <c r="I28" i="6"/>
  <c r="J28" i="6" s="1"/>
  <c r="F28" i="6"/>
  <c r="I26" i="6"/>
  <c r="L26" i="6" s="1"/>
  <c r="K26" i="6" s="1"/>
  <c r="F26" i="6"/>
  <c r="I27" i="6"/>
  <c r="L27" i="6" s="1"/>
  <c r="K27" i="6" s="1"/>
  <c r="F27" i="6"/>
  <c r="I25" i="6"/>
  <c r="J25" i="6" s="1"/>
  <c r="F25" i="6"/>
  <c r="I23" i="6"/>
  <c r="J23" i="6" s="1"/>
  <c r="F23" i="6"/>
  <c r="I24" i="6"/>
  <c r="L24" i="6" s="1"/>
  <c r="K24" i="6" s="1"/>
  <c r="F24" i="6"/>
  <c r="I22" i="6"/>
  <c r="L22" i="6" s="1"/>
  <c r="K22" i="6" s="1"/>
  <c r="F22" i="6"/>
  <c r="I20" i="6"/>
  <c r="L20" i="6" s="1"/>
  <c r="K20" i="6" s="1"/>
  <c r="F20" i="6"/>
  <c r="I19" i="6"/>
  <c r="J19" i="6" s="1"/>
  <c r="F19" i="6"/>
  <c r="I21" i="6"/>
  <c r="L21" i="6" s="1"/>
  <c r="K21" i="6" s="1"/>
  <c r="F21" i="6"/>
  <c r="I17" i="6"/>
  <c r="L17" i="6" s="1"/>
  <c r="K17" i="6" s="1"/>
  <c r="F17" i="6"/>
  <c r="L18" i="6"/>
  <c r="K18" i="6"/>
  <c r="I18" i="6"/>
  <c r="J18" i="6" s="1"/>
  <c r="F18" i="6"/>
  <c r="I14" i="6"/>
  <c r="J14" i="6" s="1"/>
  <c r="F14" i="6"/>
  <c r="I15" i="6"/>
  <c r="L15" i="6" s="1"/>
  <c r="K15" i="6" s="1"/>
  <c r="F15" i="6"/>
  <c r="J16" i="6"/>
  <c r="I16" i="6"/>
  <c r="L16" i="6" s="1"/>
  <c r="K16" i="6" s="1"/>
  <c r="F16" i="6"/>
  <c r="L12" i="6"/>
  <c r="K12" i="6"/>
  <c r="I12" i="6"/>
  <c r="J12" i="6" s="1"/>
  <c r="F12" i="6"/>
  <c r="I13" i="6"/>
  <c r="J13" i="6" s="1"/>
  <c r="F13" i="6"/>
  <c r="I11" i="6"/>
  <c r="L11" i="6" s="1"/>
  <c r="K11" i="6" s="1"/>
  <c r="F11" i="6"/>
  <c r="I10" i="6"/>
  <c r="L10" i="6" s="1"/>
  <c r="F10" i="6"/>
  <c r="I9" i="6"/>
  <c r="J9" i="6" s="1"/>
  <c r="F9" i="6"/>
  <c r="I8" i="6"/>
  <c r="M8" i="6" s="1"/>
  <c r="F8" i="6"/>
  <c r="H39" i="5"/>
  <c r="G39" i="5"/>
  <c r="E39" i="5"/>
  <c r="D39" i="5"/>
  <c r="C39" i="5"/>
  <c r="I38" i="5"/>
  <c r="J38" i="5" s="1"/>
  <c r="F38" i="5"/>
  <c r="I37" i="5"/>
  <c r="L37" i="5" s="1"/>
  <c r="K37" i="5" s="1"/>
  <c r="F37" i="5"/>
  <c r="I36" i="5"/>
  <c r="L36" i="5" s="1"/>
  <c r="K36" i="5" s="1"/>
  <c r="F36" i="5"/>
  <c r="L35" i="5"/>
  <c r="K35" i="5" s="1"/>
  <c r="J35" i="5"/>
  <c r="I35" i="5"/>
  <c r="F35" i="5"/>
  <c r="I34" i="5"/>
  <c r="J34" i="5" s="1"/>
  <c r="F34" i="5"/>
  <c r="I33" i="5"/>
  <c r="L33" i="5" s="1"/>
  <c r="K33" i="5" s="1"/>
  <c r="F33" i="5"/>
  <c r="I31" i="5"/>
  <c r="L31" i="5" s="1"/>
  <c r="K31" i="5" s="1"/>
  <c r="F31" i="5"/>
  <c r="I32" i="5"/>
  <c r="L32" i="5" s="1"/>
  <c r="K32" i="5" s="1"/>
  <c r="F32" i="5"/>
  <c r="I30" i="5"/>
  <c r="J30" i="5" s="1"/>
  <c r="F30" i="5"/>
  <c r="I29" i="5"/>
  <c r="L29" i="5" s="1"/>
  <c r="K29" i="5" s="1"/>
  <c r="F29" i="5"/>
  <c r="I27" i="5"/>
  <c r="L27" i="5" s="1"/>
  <c r="K27" i="5" s="1"/>
  <c r="F27" i="5"/>
  <c r="L26" i="5"/>
  <c r="K26" i="5" s="1"/>
  <c r="J26" i="5"/>
  <c r="I26" i="5"/>
  <c r="F26" i="5"/>
  <c r="I28" i="5"/>
  <c r="J28" i="5" s="1"/>
  <c r="F28" i="5"/>
  <c r="I25" i="5"/>
  <c r="L25" i="5" s="1"/>
  <c r="K25" i="5" s="1"/>
  <c r="F25" i="5"/>
  <c r="I21" i="5"/>
  <c r="L21" i="5" s="1"/>
  <c r="K21" i="5" s="1"/>
  <c r="F21" i="5"/>
  <c r="I22" i="5"/>
  <c r="L22" i="5" s="1"/>
  <c r="K22" i="5" s="1"/>
  <c r="F22" i="5"/>
  <c r="I18" i="5"/>
  <c r="J18" i="5" s="1"/>
  <c r="F18" i="5"/>
  <c r="I24" i="5"/>
  <c r="L24" i="5" s="1"/>
  <c r="K24" i="5" s="1"/>
  <c r="F24" i="5"/>
  <c r="I20" i="5"/>
  <c r="L20" i="5" s="1"/>
  <c r="K20" i="5" s="1"/>
  <c r="F20" i="5"/>
  <c r="I23" i="5"/>
  <c r="L23" i="5" s="1"/>
  <c r="K23" i="5" s="1"/>
  <c r="F23" i="5"/>
  <c r="I19" i="5"/>
  <c r="J19" i="5" s="1"/>
  <c r="F19" i="5"/>
  <c r="I17" i="5"/>
  <c r="L17" i="5" s="1"/>
  <c r="K17" i="5" s="1"/>
  <c r="F17" i="5"/>
  <c r="I16" i="5"/>
  <c r="L16" i="5" s="1"/>
  <c r="K16" i="5" s="1"/>
  <c r="F16" i="5"/>
  <c r="I14" i="5"/>
  <c r="L14" i="5" s="1"/>
  <c r="K14" i="5" s="1"/>
  <c r="F14" i="5"/>
  <c r="I15" i="5"/>
  <c r="J15" i="5" s="1"/>
  <c r="F15" i="5"/>
  <c r="I12" i="5"/>
  <c r="L12" i="5" s="1"/>
  <c r="K12" i="5" s="1"/>
  <c r="F12" i="5"/>
  <c r="I13" i="5"/>
  <c r="L13" i="5" s="1"/>
  <c r="K13" i="5" s="1"/>
  <c r="F13" i="5"/>
  <c r="L10" i="5"/>
  <c r="K10" i="5" s="1"/>
  <c r="J10" i="5"/>
  <c r="I10" i="5"/>
  <c r="F10" i="5"/>
  <c r="I11" i="5"/>
  <c r="J11" i="5" s="1"/>
  <c r="F11" i="5"/>
  <c r="I9" i="5"/>
  <c r="J9" i="5" s="1"/>
  <c r="F9" i="5"/>
  <c r="I8" i="5"/>
  <c r="M8" i="5" s="1"/>
  <c r="F8" i="5"/>
  <c r="L39" i="7" l="1"/>
  <c r="K39" i="7"/>
  <c r="L13" i="6"/>
  <c r="K13" i="6" s="1"/>
  <c r="L9" i="6"/>
  <c r="K9" i="6" s="1"/>
  <c r="J30" i="6"/>
  <c r="J38" i="6"/>
  <c r="J37" i="6"/>
  <c r="L35" i="6"/>
  <c r="K35" i="6" s="1"/>
  <c r="J34" i="6"/>
  <c r="L33" i="6"/>
  <c r="K33" i="6" s="1"/>
  <c r="J27" i="6"/>
  <c r="L25" i="6"/>
  <c r="K25" i="6" s="1"/>
  <c r="L23" i="6"/>
  <c r="K23" i="6" s="1"/>
  <c r="J22" i="6"/>
  <c r="J20" i="6"/>
  <c r="L19" i="6"/>
  <c r="K19" i="6" s="1"/>
  <c r="J17" i="6"/>
  <c r="L14" i="6"/>
  <c r="K14" i="6" s="1"/>
  <c r="J10" i="6"/>
  <c r="F39" i="6"/>
  <c r="J8" i="6"/>
  <c r="K10" i="6"/>
  <c r="J11" i="6"/>
  <c r="J24" i="6"/>
  <c r="J26" i="6"/>
  <c r="J31" i="6"/>
  <c r="J36" i="6"/>
  <c r="I39" i="6"/>
  <c r="J39" i="6" s="1"/>
  <c r="J15" i="6"/>
  <c r="J21" i="6"/>
  <c r="J22" i="5"/>
  <c r="J32" i="5"/>
  <c r="J37" i="5"/>
  <c r="J33" i="5"/>
  <c r="J29" i="5"/>
  <c r="J25" i="5"/>
  <c r="J24" i="5"/>
  <c r="J23" i="5"/>
  <c r="J17" i="5"/>
  <c r="J14" i="5"/>
  <c r="J12" i="5"/>
  <c r="L9" i="5"/>
  <c r="F39" i="5"/>
  <c r="I39" i="5"/>
  <c r="J39" i="5" s="1"/>
  <c r="J8" i="5"/>
  <c r="L11" i="5"/>
  <c r="K11" i="5" s="1"/>
  <c r="J13" i="5"/>
  <c r="L15" i="5"/>
  <c r="K15" i="5" s="1"/>
  <c r="J16" i="5"/>
  <c r="L19" i="5"/>
  <c r="K19" i="5" s="1"/>
  <c r="J20" i="5"/>
  <c r="L18" i="5"/>
  <c r="K18" i="5" s="1"/>
  <c r="J21" i="5"/>
  <c r="L28" i="5"/>
  <c r="K28" i="5" s="1"/>
  <c r="J27" i="5"/>
  <c r="L30" i="5"/>
  <c r="K30" i="5" s="1"/>
  <c r="J31" i="5"/>
  <c r="L34" i="5"/>
  <c r="K34" i="5" s="1"/>
  <c r="J36" i="5"/>
  <c r="L38" i="5"/>
  <c r="K38" i="5" s="1"/>
  <c r="H39" i="4"/>
  <c r="G39" i="4"/>
  <c r="E39" i="4"/>
  <c r="D39" i="4"/>
  <c r="C39" i="4"/>
  <c r="I38" i="4"/>
  <c r="L38" i="4" s="1"/>
  <c r="K38" i="4" s="1"/>
  <c r="F38" i="4"/>
  <c r="I37" i="4"/>
  <c r="J37" i="4" s="1"/>
  <c r="F37" i="4"/>
  <c r="I36" i="4"/>
  <c r="J36" i="4" s="1"/>
  <c r="F36" i="4"/>
  <c r="I35" i="4"/>
  <c r="J35" i="4" s="1"/>
  <c r="F35" i="4"/>
  <c r="I33" i="4"/>
  <c r="L33" i="4" s="1"/>
  <c r="K33" i="4" s="1"/>
  <c r="F33" i="4"/>
  <c r="I34" i="4"/>
  <c r="L34" i="4" s="1"/>
  <c r="K34" i="4" s="1"/>
  <c r="F34" i="4"/>
  <c r="I32" i="4"/>
  <c r="J32" i="4" s="1"/>
  <c r="F32" i="4"/>
  <c r="I28" i="4"/>
  <c r="J28" i="4" s="1"/>
  <c r="F28" i="4"/>
  <c r="I30" i="4"/>
  <c r="L30" i="4" s="1"/>
  <c r="K30" i="4" s="1"/>
  <c r="F30" i="4"/>
  <c r="I29" i="4"/>
  <c r="L29" i="4" s="1"/>
  <c r="K29" i="4" s="1"/>
  <c r="F29" i="4"/>
  <c r="I31" i="4"/>
  <c r="J31" i="4" s="1"/>
  <c r="F31" i="4"/>
  <c r="I27" i="4"/>
  <c r="J27" i="4" s="1"/>
  <c r="F27" i="4"/>
  <c r="I24" i="4"/>
  <c r="L24" i="4" s="1"/>
  <c r="K24" i="4" s="1"/>
  <c r="F24" i="4"/>
  <c r="I26" i="4"/>
  <c r="L26" i="4" s="1"/>
  <c r="K26" i="4" s="1"/>
  <c r="F26" i="4"/>
  <c r="I22" i="4"/>
  <c r="J22" i="4" s="1"/>
  <c r="F22" i="4"/>
  <c r="I23" i="4"/>
  <c r="J23" i="4" s="1"/>
  <c r="F23" i="4"/>
  <c r="I25" i="4"/>
  <c r="L25" i="4" s="1"/>
  <c r="K25" i="4" s="1"/>
  <c r="F25" i="4"/>
  <c r="I21" i="4"/>
  <c r="J21" i="4" s="1"/>
  <c r="F21" i="4"/>
  <c r="I20" i="4"/>
  <c r="J20" i="4" s="1"/>
  <c r="F20" i="4"/>
  <c r="I16" i="4"/>
  <c r="J16" i="4" s="1"/>
  <c r="F16" i="4"/>
  <c r="I19" i="4"/>
  <c r="L19" i="4" s="1"/>
  <c r="K19" i="4" s="1"/>
  <c r="F19" i="4"/>
  <c r="I15" i="4"/>
  <c r="L15" i="4" s="1"/>
  <c r="K15" i="4" s="1"/>
  <c r="F15" i="4"/>
  <c r="I18" i="4"/>
  <c r="J18" i="4" s="1"/>
  <c r="F18" i="4"/>
  <c r="I17" i="4"/>
  <c r="J17" i="4" s="1"/>
  <c r="F17" i="4"/>
  <c r="I13" i="4"/>
  <c r="L13" i="4" s="1"/>
  <c r="K13" i="4" s="1"/>
  <c r="F13" i="4"/>
  <c r="I14" i="4"/>
  <c r="L14" i="4" s="1"/>
  <c r="K14" i="4" s="1"/>
  <c r="F14" i="4"/>
  <c r="L12" i="4"/>
  <c r="K12" i="4" s="1"/>
  <c r="I12" i="4"/>
  <c r="J12" i="4" s="1"/>
  <c r="F12" i="4"/>
  <c r="I11" i="4"/>
  <c r="J11" i="4" s="1"/>
  <c r="F11" i="4"/>
  <c r="I9" i="4"/>
  <c r="L9" i="4" s="1"/>
  <c r="K9" i="4" s="1"/>
  <c r="F9" i="4"/>
  <c r="I10" i="4"/>
  <c r="L10" i="4" s="1"/>
  <c r="K10" i="4" s="1"/>
  <c r="F10" i="4"/>
  <c r="I8" i="4"/>
  <c r="J8" i="4" s="1"/>
  <c r="F8" i="4"/>
  <c r="K39" i="6" l="1"/>
  <c r="L39" i="6"/>
  <c r="K9" i="5"/>
  <c r="K39" i="5" s="1"/>
  <c r="L39" i="5"/>
  <c r="L18" i="4"/>
  <c r="K18" i="4" s="1"/>
  <c r="J26" i="4"/>
  <c r="L20" i="4"/>
  <c r="K20" i="4" s="1"/>
  <c r="L37" i="4"/>
  <c r="K37" i="4" s="1"/>
  <c r="L36" i="4"/>
  <c r="K36" i="4" s="1"/>
  <c r="L35" i="4"/>
  <c r="K35" i="4" s="1"/>
  <c r="J34" i="4"/>
  <c r="L32" i="4"/>
  <c r="K32" i="4" s="1"/>
  <c r="L28" i="4"/>
  <c r="K28" i="4" s="1"/>
  <c r="J29" i="4"/>
  <c r="L31" i="4"/>
  <c r="K31" i="4" s="1"/>
  <c r="L27" i="4"/>
  <c r="K27" i="4" s="1"/>
  <c r="L22" i="4"/>
  <c r="K22" i="4" s="1"/>
  <c r="L23" i="4"/>
  <c r="K23" i="4" s="1"/>
  <c r="L21" i="4"/>
  <c r="K21" i="4" s="1"/>
  <c r="L16" i="4"/>
  <c r="K16" i="4" s="1"/>
  <c r="J15" i="4"/>
  <c r="L17" i="4"/>
  <c r="K17" i="4" s="1"/>
  <c r="J14" i="4"/>
  <c r="L11" i="4"/>
  <c r="K11" i="4" s="1"/>
  <c r="F39" i="4"/>
  <c r="J10" i="4"/>
  <c r="L8" i="4"/>
  <c r="K8" i="4" s="1"/>
  <c r="J9" i="4"/>
  <c r="J13" i="4"/>
  <c r="J19" i="4"/>
  <c r="J25" i="4"/>
  <c r="J24" i="4"/>
  <c r="J30" i="4"/>
  <c r="J33" i="4"/>
  <c r="J38" i="4"/>
  <c r="I39" i="4"/>
  <c r="J39" i="4" s="1"/>
  <c r="I21" i="3"/>
  <c r="K39" i="4" l="1"/>
  <c r="L39" i="4"/>
  <c r="F9" i="3"/>
  <c r="F12" i="3"/>
  <c r="F11" i="3"/>
  <c r="F13" i="3"/>
  <c r="F8" i="3"/>
  <c r="F14" i="3"/>
  <c r="F17" i="3"/>
  <c r="F16" i="3"/>
  <c r="F18" i="3"/>
  <c r="F15" i="3"/>
  <c r="F23" i="3"/>
  <c r="F22" i="3"/>
  <c r="F19" i="3"/>
  <c r="F27" i="3"/>
  <c r="F29" i="3"/>
  <c r="F25" i="3"/>
  <c r="F20" i="3"/>
  <c r="F24" i="3"/>
  <c r="F28" i="3"/>
  <c r="F21" i="3"/>
  <c r="F26" i="3"/>
  <c r="F34" i="3"/>
  <c r="F32" i="3"/>
  <c r="F31" i="3"/>
  <c r="F30" i="3"/>
  <c r="F33" i="3"/>
  <c r="F35" i="3"/>
  <c r="F36" i="3"/>
  <c r="F37" i="3"/>
  <c r="F38" i="3"/>
  <c r="F10" i="3"/>
  <c r="H39" i="3"/>
  <c r="G39" i="3"/>
  <c r="E39" i="3"/>
  <c r="D39" i="3"/>
  <c r="C39" i="3"/>
  <c r="I38" i="3"/>
  <c r="J38" i="3" s="1"/>
  <c r="I37" i="3"/>
  <c r="J37" i="3" s="1"/>
  <c r="I36" i="3"/>
  <c r="L36" i="3" s="1"/>
  <c r="K36" i="3" s="1"/>
  <c r="I35" i="3"/>
  <c r="J35" i="3" s="1"/>
  <c r="I33" i="3"/>
  <c r="J33" i="3" s="1"/>
  <c r="I30" i="3"/>
  <c r="J30" i="3" s="1"/>
  <c r="I31" i="3"/>
  <c r="L31" i="3" s="1"/>
  <c r="K31" i="3" s="1"/>
  <c r="I32" i="3"/>
  <c r="L32" i="3" s="1"/>
  <c r="K32" i="3" s="1"/>
  <c r="I34" i="3"/>
  <c r="J34" i="3" s="1"/>
  <c r="I26" i="3"/>
  <c r="J26" i="3" s="1"/>
  <c r="L21" i="3"/>
  <c r="K21" i="3" s="1"/>
  <c r="I28" i="3"/>
  <c r="L28" i="3" s="1"/>
  <c r="K28" i="3" s="1"/>
  <c r="I24" i="3"/>
  <c r="J24" i="3" s="1"/>
  <c r="I20" i="3"/>
  <c r="J20" i="3" s="1"/>
  <c r="I25" i="3"/>
  <c r="L25" i="3" s="1"/>
  <c r="K25" i="3" s="1"/>
  <c r="I29" i="3"/>
  <c r="L29" i="3" s="1"/>
  <c r="K29" i="3" s="1"/>
  <c r="I27" i="3"/>
  <c r="J27" i="3" s="1"/>
  <c r="I19" i="3"/>
  <c r="J19" i="3" s="1"/>
  <c r="I22" i="3"/>
  <c r="L22" i="3" s="1"/>
  <c r="K22" i="3" s="1"/>
  <c r="I23" i="3"/>
  <c r="L23" i="3" s="1"/>
  <c r="K23" i="3" s="1"/>
  <c r="I15" i="3"/>
  <c r="J15" i="3" s="1"/>
  <c r="I18" i="3"/>
  <c r="J18" i="3" s="1"/>
  <c r="I16" i="3"/>
  <c r="L16" i="3" s="1"/>
  <c r="K16" i="3" s="1"/>
  <c r="I17" i="3"/>
  <c r="L17" i="3" s="1"/>
  <c r="K17" i="3" s="1"/>
  <c r="I14" i="3"/>
  <c r="J14" i="3" s="1"/>
  <c r="I8" i="3"/>
  <c r="J8" i="3" s="1"/>
  <c r="I13" i="3"/>
  <c r="L13" i="3" s="1"/>
  <c r="K13" i="3" s="1"/>
  <c r="L11" i="3"/>
  <c r="K11" i="3" s="1"/>
  <c r="I11" i="3"/>
  <c r="J11" i="3" s="1"/>
  <c r="I12" i="3"/>
  <c r="J12" i="3" s="1"/>
  <c r="I9" i="3"/>
  <c r="J9" i="3" s="1"/>
  <c r="I10" i="3"/>
  <c r="L10" i="3" s="1"/>
  <c r="K10" i="3" s="1"/>
  <c r="J28" i="3" l="1"/>
  <c r="L35" i="3"/>
  <c r="K35" i="3" s="1"/>
  <c r="L38" i="3"/>
  <c r="K38" i="3" s="1"/>
  <c r="L37" i="3"/>
  <c r="K37" i="3" s="1"/>
  <c r="L33" i="3"/>
  <c r="K33" i="3" s="1"/>
  <c r="L30" i="3"/>
  <c r="K30" i="3" s="1"/>
  <c r="J32" i="3"/>
  <c r="L34" i="3"/>
  <c r="K34" i="3" s="1"/>
  <c r="L26" i="3"/>
  <c r="K26" i="3" s="1"/>
  <c r="L24" i="3"/>
  <c r="K24" i="3" s="1"/>
  <c r="J29" i="3"/>
  <c r="L27" i="3"/>
  <c r="K27" i="3" s="1"/>
  <c r="L19" i="3"/>
  <c r="K19" i="3" s="1"/>
  <c r="J23" i="3"/>
  <c r="L15" i="3"/>
  <c r="K15" i="3" s="1"/>
  <c r="L18" i="3"/>
  <c r="K18" i="3" s="1"/>
  <c r="J17" i="3"/>
  <c r="L14" i="3"/>
  <c r="K14" i="3" s="1"/>
  <c r="L8" i="3"/>
  <c r="L12" i="3"/>
  <c r="K12" i="3" s="1"/>
  <c r="L9" i="3"/>
  <c r="K9" i="3" s="1"/>
  <c r="L20" i="3"/>
  <c r="K20" i="3" s="1"/>
  <c r="F39" i="3"/>
  <c r="I39" i="3"/>
  <c r="J39" i="3" s="1"/>
  <c r="J10" i="3"/>
  <c r="J13" i="3"/>
  <c r="J16" i="3"/>
  <c r="J22" i="3"/>
  <c r="J25" i="3"/>
  <c r="J21" i="3"/>
  <c r="J31" i="3"/>
  <c r="J36" i="3"/>
  <c r="M9" i="2"/>
  <c r="L9" i="2" s="1"/>
  <c r="M8" i="2"/>
  <c r="L8" i="2" s="1"/>
  <c r="M29" i="2"/>
  <c r="L29" i="2" s="1"/>
  <c r="M28" i="2"/>
  <c r="L28" i="2" s="1"/>
  <c r="M25" i="2"/>
  <c r="L25" i="2" s="1"/>
  <c r="M32" i="2"/>
  <c r="L32" i="2" s="1"/>
  <c r="M26" i="2"/>
  <c r="L26" i="2" s="1"/>
  <c r="M30" i="2"/>
  <c r="L30" i="2" s="1"/>
  <c r="G15" i="2"/>
  <c r="J18" i="2"/>
  <c r="M18" i="2" s="1"/>
  <c r="L18" i="2" s="1"/>
  <c r="J25" i="2"/>
  <c r="J23" i="2"/>
  <c r="M23" i="2" s="1"/>
  <c r="L23" i="2" s="1"/>
  <c r="J20" i="2"/>
  <c r="M20" i="2" s="1"/>
  <c r="L20" i="2" s="1"/>
  <c r="J13" i="2"/>
  <c r="M13" i="2" s="1"/>
  <c r="L13" i="2" s="1"/>
  <c r="J32" i="2"/>
  <c r="J34" i="2"/>
  <c r="M34" i="2" s="1"/>
  <c r="L34" i="2" s="1"/>
  <c r="J24" i="2"/>
  <c r="M24" i="2" s="1"/>
  <c r="L24" i="2" s="1"/>
  <c r="J31" i="2"/>
  <c r="M31" i="2" s="1"/>
  <c r="L31" i="2" s="1"/>
  <c r="J26" i="2"/>
  <c r="J35" i="2"/>
  <c r="M35" i="2" s="1"/>
  <c r="L35" i="2" s="1"/>
  <c r="J33" i="2"/>
  <c r="M33" i="2" s="1"/>
  <c r="L33" i="2" s="1"/>
  <c r="J37" i="2"/>
  <c r="M37" i="2" s="1"/>
  <c r="L37" i="2" s="1"/>
  <c r="J30" i="2"/>
  <c r="J36" i="2"/>
  <c r="M36" i="2" s="1"/>
  <c r="L36" i="2" s="1"/>
  <c r="J9" i="2"/>
  <c r="J7" i="2"/>
  <c r="M7" i="2" s="1"/>
  <c r="J10" i="2"/>
  <c r="M10" i="2" s="1"/>
  <c r="L10" i="2" s="1"/>
  <c r="J14" i="2"/>
  <c r="M14" i="2" s="1"/>
  <c r="L14" i="2" s="1"/>
  <c r="J8" i="2"/>
  <c r="J17" i="2"/>
  <c r="M17" i="2" s="1"/>
  <c r="L17" i="2" s="1"/>
  <c r="J12" i="2"/>
  <c r="M12" i="2" s="1"/>
  <c r="L12" i="2" s="1"/>
  <c r="J11" i="2"/>
  <c r="M11" i="2" s="1"/>
  <c r="L11" i="2" s="1"/>
  <c r="J29" i="2"/>
  <c r="J21" i="2"/>
  <c r="M21" i="2" s="1"/>
  <c r="L21" i="2" s="1"/>
  <c r="J22" i="2"/>
  <c r="M22" i="2" s="1"/>
  <c r="L22" i="2" s="1"/>
  <c r="J16" i="2"/>
  <c r="M16" i="2" s="1"/>
  <c r="L16" i="2" s="1"/>
  <c r="J28" i="2"/>
  <c r="J27" i="2"/>
  <c r="M27" i="2" s="1"/>
  <c r="L27" i="2" s="1"/>
  <c r="J19" i="2"/>
  <c r="M19" i="2" s="1"/>
  <c r="L19" i="2" s="1"/>
  <c r="J15" i="2"/>
  <c r="M15" i="2" s="1"/>
  <c r="L15" i="2" s="1"/>
  <c r="D38" i="2"/>
  <c r="G25" i="2"/>
  <c r="G23" i="2"/>
  <c r="G20" i="2"/>
  <c r="G13" i="2"/>
  <c r="G32" i="2"/>
  <c r="G34" i="2"/>
  <c r="G24" i="2"/>
  <c r="G31" i="2"/>
  <c r="G26" i="2"/>
  <c r="G35" i="2"/>
  <c r="G33" i="2"/>
  <c r="G37" i="2"/>
  <c r="G30" i="2"/>
  <c r="G36" i="2"/>
  <c r="G9" i="2"/>
  <c r="G7" i="2"/>
  <c r="G10" i="2"/>
  <c r="G14" i="2"/>
  <c r="G8" i="2"/>
  <c r="G17" i="2"/>
  <c r="G12" i="2"/>
  <c r="G11" i="2"/>
  <c r="G29" i="2"/>
  <c r="G21" i="2"/>
  <c r="G22" i="2"/>
  <c r="G16" i="2"/>
  <c r="G28" i="2"/>
  <c r="G27" i="2"/>
  <c r="G19" i="2"/>
  <c r="G18" i="2"/>
  <c r="K8" i="3" l="1"/>
  <c r="K39" i="3" s="1"/>
  <c r="L39" i="3"/>
  <c r="M38" i="2"/>
  <c r="L7" i="2"/>
  <c r="L38" i="2" s="1"/>
  <c r="G38" i="2"/>
  <c r="I38" i="2"/>
  <c r="H38" i="2"/>
  <c r="F38" i="2"/>
  <c r="E38" i="2"/>
  <c r="K37" i="2" l="1"/>
  <c r="K31" i="2"/>
  <c r="K23" i="2"/>
  <c r="K35" i="2"/>
  <c r="K18" i="2"/>
  <c r="K30" i="2"/>
  <c r="K24" i="2"/>
  <c r="K36" i="2"/>
  <c r="K32" i="2"/>
  <c r="K28" i="2"/>
  <c r="K21" i="2"/>
  <c r="K25" i="2"/>
  <c r="K20" i="2"/>
  <c r="K17" i="2"/>
  <c r="K27" i="2"/>
  <c r="K26" i="2"/>
  <c r="K29" i="2"/>
  <c r="K22" i="2"/>
  <c r="K34" i="2"/>
  <c r="K16" i="2"/>
  <c r="K19" i="2"/>
  <c r="K11" i="2"/>
  <c r="K14" i="2"/>
  <c r="K13" i="2"/>
  <c r="K12" i="2"/>
  <c r="K9" i="2"/>
  <c r="K7" i="2"/>
  <c r="K10" i="2"/>
  <c r="K8" i="2"/>
  <c r="K33" i="2"/>
  <c r="K15" i="2" l="1"/>
  <c r="J38" i="2"/>
  <c r="K38" i="2" s="1"/>
</calcChain>
</file>

<file path=xl/sharedStrings.xml><?xml version="1.0" encoding="utf-8"?>
<sst xmlns="http://schemas.openxmlformats.org/spreadsheetml/2006/main" count="1247" uniqueCount="78">
  <si>
    <t>TT</t>
  </si>
  <si>
    <t xml:space="preserve"> Hải Thanh</t>
  </si>
  <si>
    <t xml:space="preserve"> Nghi Sơn</t>
  </si>
  <si>
    <t xml:space="preserve"> Hải Hà</t>
  </si>
  <si>
    <t xml:space="preserve"> Mai Lâm</t>
  </si>
  <si>
    <t xml:space="preserve"> Trường Lâm</t>
  </si>
  <si>
    <t xml:space="preserve"> Tân Trường</t>
  </si>
  <si>
    <t xml:space="preserve"> Hải Châu</t>
  </si>
  <si>
    <t xml:space="preserve"> Hải Ninh</t>
  </si>
  <si>
    <t xml:space="preserve"> Hải Bình</t>
  </si>
  <si>
    <t xml:space="preserve"> Hải Lĩnh</t>
  </si>
  <si>
    <t xml:space="preserve"> Hải Thượng</t>
  </si>
  <si>
    <t xml:space="preserve"> Tĩnh Hải</t>
  </si>
  <si>
    <t xml:space="preserve"> Xuân Lâm</t>
  </si>
  <si>
    <t xml:space="preserve"> Tân Dân</t>
  </si>
  <si>
    <t xml:space="preserve"> Anh Sơn</t>
  </si>
  <si>
    <t xml:space="preserve"> Hải Nhân</t>
  </si>
  <si>
    <t xml:space="preserve"> Ngọc Lĩnh</t>
  </si>
  <si>
    <t xml:space="preserve"> Thanh Sơn</t>
  </si>
  <si>
    <t xml:space="preserve"> Nguyên Bình</t>
  </si>
  <si>
    <t xml:space="preserve"> Hải Hòa</t>
  </si>
  <si>
    <t xml:space="preserve"> Bình Minh</t>
  </si>
  <si>
    <t xml:space="preserve"> Các Sơn</t>
  </si>
  <si>
    <t xml:space="preserve"> Hải An</t>
  </si>
  <si>
    <t xml:space="preserve"> Phú Sơn</t>
  </si>
  <si>
    <t>Thanh Thủy</t>
  </si>
  <si>
    <t xml:space="preserve"> Định Hải</t>
  </si>
  <si>
    <t xml:space="preserve"> Phú Lâm</t>
  </si>
  <si>
    <t xml:space="preserve"> Ninh Hải</t>
  </si>
  <si>
    <t xml:space="preserve"> Hải Yến</t>
  </si>
  <si>
    <t xml:space="preserve"> Tùng Lâm</t>
  </si>
  <si>
    <t>Trúc Lâm</t>
  </si>
  <si>
    <t xml:space="preserve">Tổng </t>
  </si>
  <si>
    <t>Tên đơn vị</t>
  </si>
  <si>
    <t>Kết quả thực hiện theo thông báo của Cục C06</t>
  </si>
  <si>
    <t>Tổng hồ sơ đã được phê duyệt</t>
  </si>
  <si>
    <t>Số lượng tài khoản đã được kích hoạt thành công</t>
  </si>
  <si>
    <t>Mức 2</t>
  </si>
  <si>
    <t>Mức 1</t>
  </si>
  <si>
    <r>
      <t>Chỉ tiêu kích hoạt (</t>
    </r>
    <r>
      <rPr>
        <i/>
        <sz val="12"/>
        <color theme="1"/>
        <rFont val="Times New Roman"/>
        <family val="1"/>
      </rPr>
      <t>Mức 1 + Mức 2</t>
    </r>
    <r>
      <rPr>
        <b/>
        <sz val="12"/>
        <color theme="1"/>
        <rFont val="Times New Roman"/>
        <family val="1"/>
      </rPr>
      <t>)</t>
    </r>
  </si>
  <si>
    <r>
      <t xml:space="preserve">Tỷ lệ hoàn thành </t>
    </r>
    <r>
      <rPr>
        <i/>
        <sz val="12"/>
        <color theme="1"/>
        <rFont val="Times New Roman"/>
        <family val="1"/>
      </rPr>
      <t>(TK kích hoạt mức 1 + mức 2/Chỉ tiêu)</t>
    </r>
  </si>
  <si>
    <r>
      <t>Mức 1 (</t>
    </r>
    <r>
      <rPr>
        <i/>
        <sz val="12"/>
        <color theme="1"/>
        <rFont val="Times New Roman"/>
        <family val="1"/>
      </rPr>
      <t>theo nơi thường trú</t>
    </r>
    <r>
      <rPr>
        <b/>
        <sz val="12"/>
        <color theme="1"/>
        <rFont val="Times New Roman"/>
        <family val="1"/>
      </rPr>
      <t>)</t>
    </r>
  </si>
  <si>
    <r>
      <t>Mức độ 2 (</t>
    </r>
    <r>
      <rPr>
        <i/>
        <sz val="12"/>
        <color theme="1"/>
        <rFont val="Times New Roman"/>
        <family val="1"/>
      </rPr>
      <t>theo đơn vị thu nhận</t>
    </r>
    <r>
      <rPr>
        <b/>
        <sz val="12"/>
        <color theme="1"/>
        <rFont val="Times New Roman"/>
        <family val="1"/>
      </rPr>
      <t>)</t>
    </r>
  </si>
  <si>
    <r>
      <t>Tổng số (</t>
    </r>
    <r>
      <rPr>
        <i/>
        <sz val="12"/>
        <color theme="1"/>
        <rFont val="Times New Roman"/>
        <family val="1"/>
      </rPr>
      <t>Mức 1+2</t>
    </r>
    <r>
      <rPr>
        <b/>
        <sz val="12"/>
        <color theme="1"/>
        <rFont val="Times New Roman"/>
        <family val="1"/>
      </rPr>
      <t>)</t>
    </r>
  </si>
  <si>
    <r>
      <t>Chỉ tiêu hàng ngày đến 30/06/2023 
(</t>
    </r>
    <r>
      <rPr>
        <i/>
        <sz val="12"/>
        <color theme="1"/>
        <rFont val="Times New Roman"/>
        <family val="1"/>
      </rPr>
      <t>Kích hoạt mức 1 + mức 2</t>
    </r>
    <r>
      <rPr>
        <b/>
        <sz val="12"/>
        <color theme="1"/>
        <rFont val="Times New Roman"/>
        <family val="1"/>
      </rPr>
      <t>)</t>
    </r>
  </si>
  <si>
    <t>Còn phải thực hiện</t>
  </si>
  <si>
    <r>
      <t xml:space="preserve">PHỤ LỤC
KẾT QUẢ VÀ CHỈ TiÊU THU NHẬN, KÍCH HOẠT TÀI KHOẢN ĐỊNH DANH ĐIỆN TỬ MỨC ĐỘ 1, MỨC ĐỘ 2 
</t>
    </r>
    <r>
      <rPr>
        <i/>
        <sz val="13"/>
        <color rgb="FFFF0000"/>
        <rFont val="Times New Roman"/>
        <family val="1"/>
      </rPr>
      <t>(Tính đến ngày 26/06/2023)</t>
    </r>
  </si>
  <si>
    <r>
      <t xml:space="preserve">PHỤ LỤC
KẾT QUẢ VÀ CHỈ TiÊU THU NHẬN, KÍCH HOẠT TÀI KHOẢN ĐỊNH DANH ĐIỆN TỬ MỨC ĐỘ 1, MỨC ĐỘ 2 
</t>
    </r>
    <r>
      <rPr>
        <i/>
        <sz val="13"/>
        <color rgb="FFFF0000"/>
        <rFont val="Times New Roman"/>
        <family val="1"/>
      </rPr>
      <t>(Tính đến ngày 27/06/2023)</t>
    </r>
  </si>
  <si>
    <r>
      <t xml:space="preserve">PHỤ LỤC
KẾT QUẢ VÀ CHỈ TiÊU THU NHẬN, KÍCH HOẠT TÀI KHOẢN ĐỊNH DANH ĐIỆN TỬ MỨC ĐỘ 1, MỨC ĐỘ 2 
</t>
    </r>
    <r>
      <rPr>
        <i/>
        <sz val="13"/>
        <color rgb="FFFF0000"/>
        <rFont val="Times New Roman"/>
        <family val="1"/>
      </rPr>
      <t>(Tính đến ngày 28/06/2023) 9h30'</t>
    </r>
  </si>
  <si>
    <r>
      <t xml:space="preserve">PHỤ LỤC
KẾT QUẢ VÀ CHỈ TiÊU THU NHẬN, KÍCH HOẠT TÀI KHOẢN ĐỊNH DANH ĐIỆN TỬ MỨC ĐỘ 1, MỨC ĐỘ 2 
</t>
    </r>
    <r>
      <rPr>
        <i/>
        <sz val="13"/>
        <color rgb="FFFF0000"/>
        <rFont val="Times New Roman"/>
        <family val="1"/>
      </rPr>
      <t>(Tính đến ngày 28/06/2023) 17h00'</t>
    </r>
  </si>
  <si>
    <t>Vượt chỉ tiêu đề ra</t>
  </si>
  <si>
    <r>
      <t xml:space="preserve">PHỤ LỤC
KẾT QUẢ VÀ CHỈ TiÊU THU NHẬN, KÍCH HOẠT TÀI KHOẢN ĐỊNH DANH ĐIỆN TỬ MỨC ĐỘ 1, MỨC ĐỘ 2 
</t>
    </r>
    <r>
      <rPr>
        <i/>
        <sz val="13"/>
        <color rgb="FFFF0000"/>
        <rFont val="Times New Roman"/>
        <family val="1"/>
      </rPr>
      <t>(Tính đến ngày 28/06/2023) 21h30'</t>
    </r>
  </si>
  <si>
    <r>
      <t xml:space="preserve">PHỤ LỤC
KẾT QUẢ VÀ CHỈ TiÊU THU NHẬN, KÍCH HOẠT TÀI KHOẢN ĐỊNH DANH ĐIỆN TỬ MỨC ĐỘ 1, MỨC ĐỘ 2 
</t>
    </r>
    <r>
      <rPr>
        <i/>
        <sz val="13"/>
        <color rgb="FFFF0000"/>
        <rFont val="Times New Roman"/>
        <family val="1"/>
      </rPr>
      <t>(Tính đến ngày 30/06/2023) 10h00'</t>
    </r>
  </si>
  <si>
    <r>
      <t xml:space="preserve">PHỤ LỤC
KẾT QUẢ VÀ CHỈ TiÊU THU NHẬN, KÍCH HOẠT TÀI KHOẢN ĐỊNH DANH ĐIỆN TỬ MỨC ĐỘ 1, MỨC ĐỘ 2 
</t>
    </r>
    <r>
      <rPr>
        <i/>
        <sz val="13"/>
        <rFont val="Times New Roman"/>
        <family val="1"/>
      </rPr>
      <t xml:space="preserve">(Tính đến 14h00' ngày 30/06/2023) </t>
    </r>
  </si>
  <si>
    <r>
      <t xml:space="preserve">PHỤ LỤC
KẾT QUẢ VÀ CHỈ TiÊU THU NHẬN, KÍCH HOẠT TÀI KHOẢN ĐỊNH DANH ĐIỆN TỬ MỨC ĐỘ 1, MỨC ĐỘ 2 
</t>
    </r>
    <r>
      <rPr>
        <i/>
        <sz val="13"/>
        <color rgb="FFFF0000"/>
        <rFont val="Times New Roman"/>
        <family val="1"/>
      </rPr>
      <t xml:space="preserve">(Tính đến 21h00' ngày 30/06/2023) </t>
    </r>
  </si>
  <si>
    <t>Còn phải thực hiện theo chỉ tiêu</t>
  </si>
  <si>
    <r>
      <t xml:space="preserve">PHỤ LỤC
KẾT QUẢ VÀ CHỈ TiÊU THU NHẬN, KÍCH HOẠT TÀI KHOẢN ĐỊNH DANH ĐIỆN TỬ MỨC ĐỘ 1, MỨC ĐỘ 2 
</t>
    </r>
    <r>
      <rPr>
        <i/>
        <sz val="13"/>
        <color rgb="FFFF0000"/>
        <rFont val="Times New Roman"/>
        <family val="1"/>
      </rPr>
      <t xml:space="preserve">(Tính đến 11h00' ngày 01/07/2023) </t>
    </r>
  </si>
  <si>
    <r>
      <t xml:space="preserve">PHỤ LỤC
KẾT QUẢ VÀ CHỈ TiÊU THU NHẬN, KÍCH HOẠT TÀI KHOẢN ĐỊNH DANH ĐIỆN TỬ MỨC ĐỘ 1, MỨC ĐỘ 2 
</t>
    </r>
    <r>
      <rPr>
        <i/>
        <sz val="13"/>
        <color rgb="FFFF0000"/>
        <rFont val="Times New Roman"/>
        <family val="1"/>
      </rPr>
      <t xml:space="preserve">(Tính đến 22h00' ngày 01/07/2023) </t>
    </r>
  </si>
  <si>
    <r>
      <t xml:space="preserve">PHỤ LỤC
KẾT QUẢ VÀ CHỈ TiÊU THU NHẬN, KÍCH HOẠT TÀI KHOẢN ĐỊNH DANH ĐIỆN TỬ MỨC ĐỘ 1, MỨC ĐỘ 2 
</t>
    </r>
    <r>
      <rPr>
        <i/>
        <sz val="13"/>
        <color rgb="FFFF0000"/>
        <rFont val="Times New Roman"/>
        <family val="1"/>
      </rPr>
      <t xml:space="preserve">(Tính đến 14h00' ngày 03/07/2023) </t>
    </r>
  </si>
  <si>
    <r>
      <t xml:space="preserve">PHỤ LỤC
KẾT QUẢ VÀ CHỈ TiÊU THU NHẬN, KÍCH HOẠT TÀI KHOẢN ĐỊNH DANH ĐIỆN TỬ MỨC ĐỘ 1, MỨC ĐỘ 2 
</t>
    </r>
    <r>
      <rPr>
        <i/>
        <sz val="13"/>
        <color rgb="FFFF0000"/>
        <rFont val="Times New Roman"/>
        <family val="1"/>
      </rPr>
      <t xml:space="preserve">(Tính đến 10h00' ngày 04/07/2023) </t>
    </r>
  </si>
  <si>
    <r>
      <t xml:space="preserve">PHỤ LỤC
KẾT QUẢ VÀ CHỈ TiÊU THU NHẬN, KÍCH HOẠT TÀI KHOẢN ĐỊNH DANH ĐIỆN TỬ MỨC ĐỘ 1, MỨC ĐỘ 2 
</t>
    </r>
    <r>
      <rPr>
        <i/>
        <sz val="13"/>
        <color rgb="FFFF0000"/>
        <rFont val="Times New Roman"/>
        <family val="1"/>
      </rPr>
      <t xml:space="preserve">(Tính đến 10h00' ngày 05/07/2023) </t>
    </r>
  </si>
  <si>
    <r>
      <t xml:space="preserve">PHỤ LỤC
KẾT QUẢ VÀ CHỈ TiÊU THU NHẬN, KÍCH HOẠT TÀI KHOẢN ĐỊNH DANH ĐIỆN TỬ MỨC ĐỘ 1, MỨC ĐỘ 2 
</t>
    </r>
    <r>
      <rPr>
        <i/>
        <sz val="13"/>
        <color rgb="FFFF0000"/>
        <rFont val="Times New Roman"/>
        <family val="1"/>
      </rPr>
      <t xml:space="preserve">(Tính đến 16h00' ngày 06/07/2023) </t>
    </r>
  </si>
  <si>
    <r>
      <t xml:space="preserve">PHỤ LỤC
KẾT QUẢ VÀ CHỈ TiÊU THU NHẬN, KÍCH HOẠT TÀI KHOẢN ĐỊNH DANH ĐIỆN TỬ MỨC ĐỘ 1, MỨC ĐỘ 2 
</t>
    </r>
    <r>
      <rPr>
        <i/>
        <sz val="13"/>
        <color rgb="FFFF0000"/>
        <rFont val="Times New Roman"/>
        <family val="1"/>
      </rPr>
      <t xml:space="preserve">(Tính đến 22h00' ngày 12/07/2023) </t>
    </r>
  </si>
  <si>
    <r>
      <t xml:space="preserve">PHỤ LỤC
KẾT QUẢ VÀ CHỈ TiÊU THU NHẬN, KÍCH HOẠT TÀI KHOẢN ĐỊNH DANH ĐIỆN TỬ MỨC ĐỘ 1, MỨC ĐỘ 2 
</t>
    </r>
    <r>
      <rPr>
        <i/>
        <sz val="13"/>
        <color rgb="FFFF0000"/>
        <rFont val="Times New Roman"/>
        <family val="1"/>
      </rPr>
      <t xml:space="preserve">(Tính đến 14h00' ngày 15/07/2023) </t>
    </r>
  </si>
  <si>
    <r>
      <t xml:space="preserve">PHỤ LỤC
KẾT QUẢ VÀ CHỈ TiÊU THU NHẬN, KÍCH HOẠT TÀI KHOẢN ĐỊNH DANH ĐIỆN TỬ MỨC ĐỘ 1, MỨC ĐỘ 2 
</t>
    </r>
    <r>
      <rPr>
        <i/>
        <sz val="13"/>
        <color rgb="FFFF0000"/>
        <rFont val="Times New Roman"/>
        <family val="1"/>
      </rPr>
      <t xml:space="preserve">(Tính đến ngày 13/07/2023) </t>
    </r>
  </si>
  <si>
    <r>
      <t xml:space="preserve">PHỤ LỤC
KẾT QUẢ VÀ CHỈ TiÊU THU NHẬN, KÍCH HOẠT TÀI KHOẢN ĐỊNH DANH ĐIỆN TỬ MỨC ĐỘ 1, MỨC ĐỘ 2 
</t>
    </r>
    <r>
      <rPr>
        <i/>
        <sz val="13"/>
        <color rgb="FFFF0000"/>
        <rFont val="Times New Roman"/>
        <family val="1"/>
      </rPr>
      <t xml:space="preserve">(Tính đến 22h00' ngày 15/07/2023) </t>
    </r>
  </si>
  <si>
    <r>
      <t xml:space="preserve">PHỤ LỤC
KẾT QUẢ VÀ CHỈ TiÊU THU NHẬN, KÍCH HOẠT TÀI KHOẢN ĐỊNH DANH ĐIỆN TỬ MỨC ĐỘ 1, MỨC ĐỘ 2 
</t>
    </r>
    <r>
      <rPr>
        <i/>
        <sz val="13"/>
        <color rgb="FFFF0000"/>
        <rFont val="Times New Roman"/>
        <family val="1"/>
      </rPr>
      <t xml:space="preserve">(Tính đến 15h00' ngày 17/07/2023) </t>
    </r>
  </si>
  <si>
    <r>
      <t xml:space="preserve">PHỤ LỤC
KẾT QUẢ VÀ CHỈ TiÊU THU NHẬN, KÍCH HOẠT TÀI KHOẢN ĐỊNH DANH ĐIỆN TỬ MỨC ĐỘ 1, MỨC ĐỘ 2 
</t>
    </r>
    <r>
      <rPr>
        <i/>
        <sz val="13"/>
        <color rgb="FFFF0000"/>
        <rFont val="Times New Roman"/>
        <family val="1"/>
      </rPr>
      <t xml:space="preserve">(Tính đến 20h00' ngày 18/07/2023) </t>
    </r>
  </si>
  <si>
    <r>
      <t xml:space="preserve">PHỤ LỤC
KẾT QUẢ VÀ CHỈ TiÊU THU NHẬN, KÍCH HOẠT TÀI KHOẢN ĐỊNH DANH ĐIỆN TỬ MỨC ĐỘ 1, MỨC ĐỘ 2 
</t>
    </r>
    <r>
      <rPr>
        <i/>
        <sz val="13"/>
        <color rgb="FFFF0000"/>
        <rFont val="Times New Roman"/>
        <family val="1"/>
      </rPr>
      <t xml:space="preserve">(Tính đến 18h00' ngày 19/07/2023) </t>
    </r>
  </si>
  <si>
    <r>
      <t xml:space="preserve">PHỤ LỤC
KẾT QUẢ VÀ CHỈ TiÊU THU NHẬN, KÍCH HOẠT TÀI KHOẢN ĐỊNH DANH ĐIỆN TỬ MỨC ĐỘ 1, MỨC ĐỘ 2 
</t>
    </r>
    <r>
      <rPr>
        <i/>
        <sz val="13"/>
        <color rgb="FFFF0000"/>
        <rFont val="Times New Roman"/>
        <family val="1"/>
      </rPr>
      <t xml:space="preserve">(Tính đến 20h00' ngày 20/07/2023) </t>
    </r>
  </si>
  <si>
    <r>
      <t xml:space="preserve">PHỤ LỤC
KẾT QUẢ VÀ CHỈ TiÊU THU NHẬN, KÍCH HOẠT TÀI KHOẢN ĐỊNH DANH ĐIỆN TỬ MỨC ĐỘ 1, MỨC ĐỘ 2 
</t>
    </r>
    <r>
      <rPr>
        <i/>
        <sz val="13"/>
        <color rgb="FFFF0000"/>
        <rFont val="Times New Roman"/>
        <family val="1"/>
      </rPr>
      <t xml:space="preserve">(Tính đến 16h00' ngày 21/07/2023) </t>
    </r>
  </si>
  <si>
    <t>Ghi chú</t>
  </si>
  <si>
    <t>Tiếp tục thu nhận và kích hoạt</t>
  </si>
  <si>
    <t>Đã hoàn thành</t>
  </si>
  <si>
    <t>Chỉ tiêu cần thực hiện hàng ngày theo chỉ tiêu tính đến ngày 30/07/2023</t>
  </si>
  <si>
    <t>Chỉ tiêu còn lại cần phải hoàn thành xong trước ngày 30/07/2023</t>
  </si>
  <si>
    <r>
      <t xml:space="preserve">PHỤ LỤC
CHỈ TiÊU THU NHẬN, KÍCH HOẠT TÀI KHOẢN ĐỊNH DANH ĐIỆN TỬ MỨC ĐỘ 1, MỨC ĐỘ 2 
</t>
    </r>
    <r>
      <rPr>
        <i/>
        <sz val="13"/>
        <rFont val="Times New Roman"/>
        <family val="1"/>
      </rPr>
      <t xml:space="preserve">(Tính đến ngày 30/07/2023) </t>
    </r>
  </si>
  <si>
    <r>
      <t xml:space="preserve">PHỤ LỤC
KẾT QUẢ VÀ CHỈ TIÊU THU NHẬN, KÍCH HOẠT TÀI KHOẢN ĐỊNH DANH ĐIỆN TỬ MỨC ĐỘ 1, MỨC ĐỘ 2 
</t>
    </r>
    <r>
      <rPr>
        <i/>
        <sz val="13"/>
        <rFont val="Times New Roman"/>
        <family val="1"/>
      </rPr>
      <t xml:space="preserve">(Tính đến 17h00' ngày 24/7/2023)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</si>
</sst>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  <charset val="163"/>
    </font>
    <font>
      <sz val="10"/>
      <name val="Arial"/>
      <family val="2"/>
      <charset val="163"/>
    </font>
    <font>
      <sz val="10"/>
      <color theme="1"/>
      <name val="Arial"/>
      <family val="2"/>
      <charset val="163"/>
    </font>
    <font>
      <sz val="12"/>
      <color theme="1"/>
      <name val="Times New Roman"/>
      <family val="1"/>
      <charset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3"/>
      <color rgb="FFFF0000"/>
      <name val="Times New Roman"/>
      <family val="1"/>
    </font>
    <font>
      <i/>
      <sz val="13"/>
      <color rgb="FFFF0000"/>
      <name val="Times New Roman"/>
      <family val="1"/>
    </font>
    <font>
      <sz val="12"/>
      <name val="Times New Roman"/>
      <family val="1"/>
      <charset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  <font>
      <sz val="1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1">
    <xf numFmtId="0" fontId="0" fillId="0" borderId="0" xfId="0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1" fontId="3" fillId="0" borderId="1" xfId="0" applyNumberFormat="1" applyFont="1" applyFill="1" applyBorder="1" applyAlignment="1">
      <alignment horizontal="center"/>
    </xf>
    <xf numFmtId="0" fontId="2" fillId="0" borderId="0" xfId="0" applyFont="1" applyFill="1"/>
    <xf numFmtId="10" fontId="3" fillId="0" borderId="1" xfId="1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10" fontId="4" fillId="0" borderId="1" xfId="1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1" fontId="3" fillId="2" borderId="1" xfId="0" applyNumberFormat="1" applyFont="1" applyFill="1" applyBorder="1" applyAlignment="1">
      <alignment horizontal="center"/>
    </xf>
    <xf numFmtId="10" fontId="3" fillId="2" borderId="1" xfId="1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left"/>
    </xf>
    <xf numFmtId="1" fontId="9" fillId="3" borderId="1" xfId="0" applyNumberFormat="1" applyFont="1" applyFill="1" applyBorder="1" applyAlignment="1">
      <alignment horizontal="center"/>
    </xf>
    <xf numFmtId="10" fontId="9" fillId="3" borderId="1" xfId="1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1" fontId="9" fillId="0" borderId="1" xfId="0" applyNumberFormat="1" applyFont="1" applyFill="1" applyBorder="1" applyAlignment="1">
      <alignment horizontal="center"/>
    </xf>
    <xf numFmtId="10" fontId="9" fillId="0" borderId="1" xfId="1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left"/>
    </xf>
    <xf numFmtId="0" fontId="9" fillId="4" borderId="1" xfId="0" applyFont="1" applyFill="1" applyBorder="1" applyAlignment="1">
      <alignment horizontal="center"/>
    </xf>
    <xf numFmtId="1" fontId="9" fillId="4" borderId="1" xfId="0" applyNumberFormat="1" applyFont="1" applyFill="1" applyBorder="1" applyAlignment="1">
      <alignment horizontal="center"/>
    </xf>
    <xf numFmtId="10" fontId="9" fillId="4" borderId="1" xfId="1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10" fontId="9" fillId="2" borderId="1" xfId="1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1" fontId="3" fillId="5" borderId="1" xfId="0" applyNumberFormat="1" applyFont="1" applyFill="1" applyBorder="1" applyAlignment="1">
      <alignment horizontal="center"/>
    </xf>
    <xf numFmtId="10" fontId="3" fillId="5" borderId="1" xfId="1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left"/>
    </xf>
    <xf numFmtId="1" fontId="3" fillId="6" borderId="1" xfId="0" applyNumberFormat="1" applyFont="1" applyFill="1" applyBorder="1" applyAlignment="1">
      <alignment horizontal="center"/>
    </xf>
    <xf numFmtId="10" fontId="3" fillId="6" borderId="1" xfId="1" applyNumberFormat="1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left"/>
    </xf>
    <xf numFmtId="0" fontId="9" fillId="7" borderId="1" xfId="0" applyFont="1" applyFill="1" applyBorder="1" applyAlignment="1">
      <alignment horizontal="center"/>
    </xf>
    <xf numFmtId="1" fontId="9" fillId="7" borderId="1" xfId="0" applyNumberFormat="1" applyFont="1" applyFill="1" applyBorder="1" applyAlignment="1">
      <alignment horizontal="center"/>
    </xf>
    <xf numFmtId="10" fontId="9" fillId="7" borderId="1" xfId="1" applyNumberFormat="1" applyFont="1" applyFill="1" applyBorder="1" applyAlignment="1">
      <alignment horizontal="center"/>
    </xf>
    <xf numFmtId="1" fontId="3" fillId="7" borderId="1" xfId="0" applyNumberFormat="1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 vertical="center"/>
    </xf>
    <xf numFmtId="0" fontId="0" fillId="0" borderId="0" xfId="0" applyFill="1"/>
    <xf numFmtId="0" fontId="9" fillId="6" borderId="1" xfId="0" applyFont="1" applyFill="1" applyBorder="1" applyAlignment="1">
      <alignment horizontal="left"/>
    </xf>
    <xf numFmtId="0" fontId="9" fillId="6" borderId="1" xfId="0" applyFont="1" applyFill="1" applyBorder="1" applyAlignment="1">
      <alignment horizontal="center"/>
    </xf>
    <xf numFmtId="1" fontId="9" fillId="6" borderId="1" xfId="0" applyNumberFormat="1" applyFont="1" applyFill="1" applyBorder="1" applyAlignment="1">
      <alignment horizontal="center"/>
    </xf>
    <xf numFmtId="10" fontId="9" fillId="6" borderId="1" xfId="1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left"/>
    </xf>
    <xf numFmtId="0" fontId="9" fillId="8" borderId="1" xfId="0" applyFont="1" applyFill="1" applyBorder="1" applyAlignment="1">
      <alignment horizontal="center"/>
    </xf>
    <xf numFmtId="1" fontId="9" fillId="8" borderId="1" xfId="0" applyNumberFormat="1" applyFont="1" applyFill="1" applyBorder="1" applyAlignment="1">
      <alignment horizontal="center"/>
    </xf>
    <xf numFmtId="10" fontId="9" fillId="8" borderId="1" xfId="1" applyNumberFormat="1" applyFont="1" applyFill="1" applyBorder="1" applyAlignment="1">
      <alignment horizontal="center"/>
    </xf>
    <xf numFmtId="1" fontId="3" fillId="8" borderId="1" xfId="0" applyNumberFormat="1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left"/>
    </xf>
    <xf numFmtId="0" fontId="9" fillId="5" borderId="1" xfId="0" applyFont="1" applyFill="1" applyBorder="1" applyAlignment="1">
      <alignment horizontal="center"/>
    </xf>
    <xf numFmtId="1" fontId="9" fillId="5" borderId="1" xfId="0" applyNumberFormat="1" applyFont="1" applyFill="1" applyBorder="1" applyAlignment="1">
      <alignment horizontal="center"/>
    </xf>
    <xf numFmtId="10" fontId="9" fillId="5" borderId="1" xfId="1" applyNumberFormat="1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left"/>
    </xf>
    <xf numFmtId="1" fontId="3" fillId="9" borderId="1" xfId="0" applyNumberFormat="1" applyFont="1" applyFill="1" applyBorder="1" applyAlignment="1">
      <alignment horizontal="center"/>
    </xf>
    <xf numFmtId="10" fontId="3" fillId="9" borderId="1" xfId="1" applyNumberFormat="1" applyFont="1" applyFill="1" applyBorder="1" applyAlignment="1">
      <alignment horizontal="center"/>
    </xf>
    <xf numFmtId="0" fontId="10" fillId="9" borderId="1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left"/>
    </xf>
    <xf numFmtId="0" fontId="9" fillId="10" borderId="1" xfId="0" applyFont="1" applyFill="1" applyBorder="1" applyAlignment="1">
      <alignment horizontal="center"/>
    </xf>
    <xf numFmtId="1" fontId="9" fillId="10" borderId="1" xfId="0" applyNumberFormat="1" applyFont="1" applyFill="1" applyBorder="1" applyAlignment="1">
      <alignment horizontal="center"/>
    </xf>
    <xf numFmtId="10" fontId="9" fillId="10" borderId="1" xfId="1" applyNumberFormat="1" applyFont="1" applyFill="1" applyBorder="1" applyAlignment="1">
      <alignment horizontal="center"/>
    </xf>
    <xf numFmtId="1" fontId="3" fillId="10" borderId="1" xfId="0" applyNumberFormat="1" applyFont="1" applyFill="1" applyBorder="1" applyAlignment="1">
      <alignment horizontal="center"/>
    </xf>
    <xf numFmtId="0" fontId="10" fillId="1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left"/>
    </xf>
    <xf numFmtId="0" fontId="3" fillId="10" borderId="1" xfId="0" applyFont="1" applyFill="1" applyBorder="1" applyAlignment="1">
      <alignment horizontal="center"/>
    </xf>
    <xf numFmtId="10" fontId="3" fillId="10" borderId="1" xfId="1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left"/>
    </xf>
    <xf numFmtId="0" fontId="9" fillId="9" borderId="1" xfId="0" applyFont="1" applyFill="1" applyBorder="1" applyAlignment="1">
      <alignment horizontal="center"/>
    </xf>
    <xf numFmtId="1" fontId="9" fillId="9" borderId="1" xfId="0" applyNumberFormat="1" applyFont="1" applyFill="1" applyBorder="1" applyAlignment="1">
      <alignment horizontal="center"/>
    </xf>
    <xf numFmtId="10" fontId="9" fillId="9" borderId="1" xfId="1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left"/>
    </xf>
    <xf numFmtId="0" fontId="3" fillId="11" borderId="1" xfId="0" applyFont="1" applyFill="1" applyBorder="1" applyAlignment="1">
      <alignment horizontal="center"/>
    </xf>
    <xf numFmtId="1" fontId="3" fillId="11" borderId="1" xfId="0" applyNumberFormat="1" applyFont="1" applyFill="1" applyBorder="1" applyAlignment="1">
      <alignment horizontal="center"/>
    </xf>
    <xf numFmtId="10" fontId="3" fillId="11" borderId="1" xfId="1" applyNumberFormat="1" applyFont="1" applyFill="1" applyBorder="1" applyAlignment="1">
      <alignment horizontal="center"/>
    </xf>
    <xf numFmtId="0" fontId="10" fillId="11" borderId="1" xfId="0" applyFont="1" applyFill="1" applyBorder="1" applyAlignment="1">
      <alignment horizontal="center" vertical="center"/>
    </xf>
    <xf numFmtId="0" fontId="9" fillId="11" borderId="1" xfId="0" applyFont="1" applyFill="1" applyBorder="1" applyAlignment="1">
      <alignment horizontal="left"/>
    </xf>
    <xf numFmtId="0" fontId="9" fillId="11" borderId="1" xfId="0" applyFont="1" applyFill="1" applyBorder="1" applyAlignment="1">
      <alignment horizontal="center"/>
    </xf>
    <xf numFmtId="1" fontId="9" fillId="11" borderId="1" xfId="0" applyNumberFormat="1" applyFont="1" applyFill="1" applyBorder="1" applyAlignment="1">
      <alignment horizontal="center"/>
    </xf>
    <xf numFmtId="10" fontId="9" fillId="11" borderId="1" xfId="1" applyNumberFormat="1" applyFont="1" applyFill="1" applyBorder="1" applyAlignment="1">
      <alignment horizontal="center"/>
    </xf>
    <xf numFmtId="0" fontId="3" fillId="12" borderId="1" xfId="0" applyFont="1" applyFill="1" applyBorder="1" applyAlignment="1">
      <alignment horizontal="left"/>
    </xf>
    <xf numFmtId="0" fontId="3" fillId="12" borderId="1" xfId="0" applyFont="1" applyFill="1" applyBorder="1" applyAlignment="1">
      <alignment horizontal="center"/>
    </xf>
    <xf numFmtId="1" fontId="3" fillId="12" borderId="1" xfId="0" applyNumberFormat="1" applyFont="1" applyFill="1" applyBorder="1" applyAlignment="1">
      <alignment horizontal="center"/>
    </xf>
    <xf numFmtId="10" fontId="3" fillId="12" borderId="1" xfId="1" applyNumberFormat="1" applyFont="1" applyFill="1" applyBorder="1" applyAlignment="1">
      <alignment horizontal="center"/>
    </xf>
    <xf numFmtId="0" fontId="10" fillId="12" borderId="1" xfId="0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left"/>
    </xf>
    <xf numFmtId="0" fontId="9" fillId="12" borderId="1" xfId="0" applyFont="1" applyFill="1" applyBorder="1" applyAlignment="1">
      <alignment horizontal="center"/>
    </xf>
    <xf numFmtId="1" fontId="9" fillId="12" borderId="1" xfId="0" applyNumberFormat="1" applyFont="1" applyFill="1" applyBorder="1" applyAlignment="1">
      <alignment horizontal="center"/>
    </xf>
    <xf numFmtId="10" fontId="9" fillId="12" borderId="1" xfId="1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left"/>
    </xf>
    <xf numFmtId="0" fontId="3" fillId="13" borderId="1" xfId="0" applyFont="1" applyFill="1" applyBorder="1" applyAlignment="1">
      <alignment horizontal="center"/>
    </xf>
    <xf numFmtId="1" fontId="3" fillId="13" borderId="1" xfId="0" applyNumberFormat="1" applyFont="1" applyFill="1" applyBorder="1" applyAlignment="1">
      <alignment horizontal="center"/>
    </xf>
    <xf numFmtId="10" fontId="3" fillId="13" borderId="1" xfId="1" applyNumberFormat="1" applyFont="1" applyFill="1" applyBorder="1" applyAlignment="1">
      <alignment horizontal="center"/>
    </xf>
    <xf numFmtId="0" fontId="10" fillId="13" borderId="1" xfId="0" applyFont="1" applyFill="1" applyBorder="1" applyAlignment="1">
      <alignment horizontal="center" vertical="center"/>
    </xf>
    <xf numFmtId="0" fontId="9" fillId="13" borderId="1" xfId="0" applyFont="1" applyFill="1" applyBorder="1" applyAlignment="1">
      <alignment horizontal="left"/>
    </xf>
    <xf numFmtId="0" fontId="9" fillId="13" borderId="1" xfId="0" applyFont="1" applyFill="1" applyBorder="1" applyAlignment="1">
      <alignment horizontal="center"/>
    </xf>
    <xf numFmtId="1" fontId="9" fillId="13" borderId="1" xfId="0" applyNumberFormat="1" applyFont="1" applyFill="1" applyBorder="1" applyAlignment="1">
      <alignment horizontal="center"/>
    </xf>
    <xf numFmtId="10" fontId="9" fillId="13" borderId="1" xfId="1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4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D0C0C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0"/>
  <sheetViews>
    <sheetView topLeftCell="B16" zoomScaleNormal="100" workbookViewId="0">
      <selection activeCell="B2" sqref="B2:M2"/>
    </sheetView>
  </sheetViews>
  <sheetFormatPr defaultRowHeight="12.75" x14ac:dyDescent="0.2"/>
  <cols>
    <col min="3" max="3" width="14.5703125" customWidth="1"/>
    <col min="4" max="4" width="15.5703125" customWidth="1"/>
    <col min="5" max="5" width="17.7109375" customWidth="1"/>
    <col min="6" max="6" width="15" customWidth="1"/>
    <col min="7" max="7" width="13.42578125" customWidth="1"/>
    <col min="8" max="8" width="14.7109375" customWidth="1"/>
    <col min="9" max="9" width="12" customWidth="1"/>
    <col min="10" max="10" width="13.5703125" customWidth="1"/>
    <col min="11" max="11" width="18.28515625" customWidth="1"/>
    <col min="12" max="12" width="17.140625" customWidth="1"/>
    <col min="13" max="13" width="14.42578125" customWidth="1"/>
  </cols>
  <sheetData>
    <row r="1" spans="1:13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58.5" customHeight="1" x14ac:dyDescent="0.2">
      <c r="A2" s="4"/>
      <c r="B2" s="152" t="s">
        <v>46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</row>
    <row r="3" spans="1:13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39" customHeight="1" x14ac:dyDescent="0.2">
      <c r="A4" s="4"/>
      <c r="B4" s="153" t="s">
        <v>0</v>
      </c>
      <c r="C4" s="153" t="s">
        <v>33</v>
      </c>
      <c r="D4" s="153" t="s">
        <v>39</v>
      </c>
      <c r="E4" s="156" t="s">
        <v>34</v>
      </c>
      <c r="F4" s="156"/>
      <c r="G4" s="156"/>
      <c r="H4" s="156"/>
      <c r="I4" s="156"/>
      <c r="J4" s="156"/>
      <c r="K4" s="153" t="s">
        <v>40</v>
      </c>
      <c r="L4" s="151" t="s">
        <v>44</v>
      </c>
      <c r="M4" s="151" t="s">
        <v>45</v>
      </c>
    </row>
    <row r="5" spans="1:13" ht="34.5" customHeight="1" x14ac:dyDescent="0.2">
      <c r="A5" s="4"/>
      <c r="B5" s="154"/>
      <c r="C5" s="154"/>
      <c r="D5" s="154"/>
      <c r="E5" s="151" t="s">
        <v>35</v>
      </c>
      <c r="F5" s="151"/>
      <c r="G5" s="151"/>
      <c r="H5" s="151" t="s">
        <v>36</v>
      </c>
      <c r="I5" s="151"/>
      <c r="J5" s="151"/>
      <c r="K5" s="154"/>
      <c r="L5" s="151"/>
      <c r="M5" s="151"/>
    </row>
    <row r="6" spans="1:13" ht="48" customHeight="1" x14ac:dyDescent="0.2">
      <c r="A6" s="4"/>
      <c r="B6" s="155"/>
      <c r="C6" s="155"/>
      <c r="D6" s="155"/>
      <c r="E6" s="9" t="s">
        <v>41</v>
      </c>
      <c r="F6" s="10" t="s">
        <v>42</v>
      </c>
      <c r="G6" s="10" t="s">
        <v>43</v>
      </c>
      <c r="H6" s="10" t="s">
        <v>38</v>
      </c>
      <c r="I6" s="10" t="s">
        <v>37</v>
      </c>
      <c r="J6" s="10" t="s">
        <v>43</v>
      </c>
      <c r="K6" s="155"/>
      <c r="L6" s="151"/>
      <c r="M6" s="151"/>
    </row>
    <row r="7" spans="1:13" ht="15.75" x14ac:dyDescent="0.25">
      <c r="A7" s="4"/>
      <c r="B7" s="15">
        <v>1</v>
      </c>
      <c r="C7" s="16" t="s">
        <v>29</v>
      </c>
      <c r="D7" s="15">
        <v>2116</v>
      </c>
      <c r="E7" s="15">
        <v>516</v>
      </c>
      <c r="F7" s="15">
        <v>1469</v>
      </c>
      <c r="G7" s="17">
        <f t="shared" ref="G7:G37" si="0">SUM(E7:F7)</f>
        <v>1985</v>
      </c>
      <c r="H7" s="15">
        <v>391</v>
      </c>
      <c r="I7" s="15">
        <v>1306</v>
      </c>
      <c r="J7" s="15">
        <f t="shared" ref="J7:J37" si="1">SUM(H7:I7)</f>
        <v>1697</v>
      </c>
      <c r="K7" s="18">
        <f t="shared" ref="K7:K37" si="2">J7/D7</f>
        <v>0.80198487712665412</v>
      </c>
      <c r="L7" s="17">
        <f t="shared" ref="L7:L37" si="3">M7/4</f>
        <v>104.75</v>
      </c>
      <c r="M7" s="19">
        <f t="shared" ref="M7:M37" si="4">D7-J7</f>
        <v>419</v>
      </c>
    </row>
    <row r="8" spans="1:13" ht="15.75" x14ac:dyDescent="0.25">
      <c r="A8" s="4"/>
      <c r="B8" s="15">
        <v>3</v>
      </c>
      <c r="C8" s="16" t="s">
        <v>31</v>
      </c>
      <c r="D8" s="15">
        <v>3557</v>
      </c>
      <c r="E8" s="15">
        <v>812</v>
      </c>
      <c r="F8" s="15">
        <v>2232</v>
      </c>
      <c r="G8" s="17">
        <f t="shared" si="0"/>
        <v>3044</v>
      </c>
      <c r="H8" s="15">
        <v>542</v>
      </c>
      <c r="I8" s="15">
        <v>1917</v>
      </c>
      <c r="J8" s="15">
        <f t="shared" si="1"/>
        <v>2459</v>
      </c>
      <c r="K8" s="18">
        <f t="shared" si="2"/>
        <v>0.69131290413269608</v>
      </c>
      <c r="L8" s="17">
        <f t="shared" si="3"/>
        <v>274.5</v>
      </c>
      <c r="M8" s="19">
        <f t="shared" si="4"/>
        <v>1098</v>
      </c>
    </row>
    <row r="9" spans="1:13" ht="15.75" x14ac:dyDescent="0.25">
      <c r="A9" s="4"/>
      <c r="B9" s="15">
        <v>5</v>
      </c>
      <c r="C9" s="16" t="s">
        <v>28</v>
      </c>
      <c r="D9" s="15">
        <v>3189</v>
      </c>
      <c r="E9" s="15">
        <v>174</v>
      </c>
      <c r="F9" s="15">
        <v>2384</v>
      </c>
      <c r="G9" s="17">
        <f t="shared" si="0"/>
        <v>2558</v>
      </c>
      <c r="H9" s="15">
        <v>154</v>
      </c>
      <c r="I9" s="15">
        <v>2024</v>
      </c>
      <c r="J9" s="15">
        <f t="shared" si="1"/>
        <v>2178</v>
      </c>
      <c r="K9" s="18">
        <f t="shared" si="2"/>
        <v>0.68297271872060206</v>
      </c>
      <c r="L9" s="17">
        <f t="shared" si="3"/>
        <v>252.75</v>
      </c>
      <c r="M9" s="19">
        <f t="shared" si="4"/>
        <v>1011</v>
      </c>
    </row>
    <row r="10" spans="1:13" ht="15.75" x14ac:dyDescent="0.25">
      <c r="A10" s="4"/>
      <c r="B10" s="15">
        <v>8</v>
      </c>
      <c r="C10" s="16" t="s">
        <v>30</v>
      </c>
      <c r="D10" s="15">
        <v>2402</v>
      </c>
      <c r="E10" s="15">
        <v>126</v>
      </c>
      <c r="F10" s="15">
        <v>1860</v>
      </c>
      <c r="G10" s="17">
        <f t="shared" si="0"/>
        <v>1986</v>
      </c>
      <c r="H10" s="15">
        <v>70</v>
      </c>
      <c r="I10" s="15">
        <v>1399</v>
      </c>
      <c r="J10" s="15">
        <f t="shared" si="1"/>
        <v>1469</v>
      </c>
      <c r="K10" s="18">
        <f t="shared" si="2"/>
        <v>0.61157368859283934</v>
      </c>
      <c r="L10" s="17">
        <f t="shared" si="3"/>
        <v>233.25</v>
      </c>
      <c r="M10" s="19">
        <f t="shared" si="4"/>
        <v>933</v>
      </c>
    </row>
    <row r="11" spans="1:13" ht="15.75" x14ac:dyDescent="0.25">
      <c r="A11" s="4"/>
      <c r="B11" s="15">
        <v>6</v>
      </c>
      <c r="C11" s="16" t="s">
        <v>24</v>
      </c>
      <c r="D11" s="15">
        <v>2646</v>
      </c>
      <c r="E11" s="15">
        <v>717</v>
      </c>
      <c r="F11" s="15">
        <v>1228</v>
      </c>
      <c r="G11" s="17">
        <f t="shared" si="0"/>
        <v>1945</v>
      </c>
      <c r="H11" s="15">
        <v>631</v>
      </c>
      <c r="I11" s="15">
        <v>967</v>
      </c>
      <c r="J11" s="15">
        <f t="shared" si="1"/>
        <v>1598</v>
      </c>
      <c r="K11" s="18">
        <f t="shared" si="2"/>
        <v>0.60393046107331827</v>
      </c>
      <c r="L11" s="17">
        <f t="shared" si="3"/>
        <v>262</v>
      </c>
      <c r="M11" s="19">
        <f t="shared" si="4"/>
        <v>1048</v>
      </c>
    </row>
    <row r="12" spans="1:13" ht="15.75" x14ac:dyDescent="0.25">
      <c r="A12" s="4"/>
      <c r="B12" s="15">
        <v>9</v>
      </c>
      <c r="C12" s="16" t="s">
        <v>27</v>
      </c>
      <c r="D12" s="15">
        <v>1884</v>
      </c>
      <c r="E12" s="15">
        <v>108</v>
      </c>
      <c r="F12" s="15">
        <v>1893</v>
      </c>
      <c r="G12" s="17">
        <f t="shared" si="0"/>
        <v>2001</v>
      </c>
      <c r="H12" s="15">
        <v>76</v>
      </c>
      <c r="I12" s="15">
        <v>1058</v>
      </c>
      <c r="J12" s="15">
        <f t="shared" si="1"/>
        <v>1134</v>
      </c>
      <c r="K12" s="18">
        <f t="shared" si="2"/>
        <v>0.60191082802547768</v>
      </c>
      <c r="L12" s="17">
        <f t="shared" si="3"/>
        <v>187.5</v>
      </c>
      <c r="M12" s="19">
        <f t="shared" si="4"/>
        <v>750</v>
      </c>
    </row>
    <row r="13" spans="1:13" ht="15.75" x14ac:dyDescent="0.25">
      <c r="A13" s="4"/>
      <c r="B13" s="15">
        <v>4</v>
      </c>
      <c r="C13" s="16" t="s">
        <v>26</v>
      </c>
      <c r="D13" s="15">
        <v>1519</v>
      </c>
      <c r="E13" s="15">
        <v>361</v>
      </c>
      <c r="F13" s="15">
        <v>925</v>
      </c>
      <c r="G13" s="17">
        <f t="shared" si="0"/>
        <v>1286</v>
      </c>
      <c r="H13" s="15">
        <v>248</v>
      </c>
      <c r="I13" s="15">
        <v>605</v>
      </c>
      <c r="J13" s="15">
        <f t="shared" si="1"/>
        <v>853</v>
      </c>
      <c r="K13" s="18">
        <f t="shared" si="2"/>
        <v>0.56155365371955235</v>
      </c>
      <c r="L13" s="17">
        <f t="shared" si="3"/>
        <v>166.5</v>
      </c>
      <c r="M13" s="19">
        <f t="shared" si="4"/>
        <v>666</v>
      </c>
    </row>
    <row r="14" spans="1:13" ht="15.75" x14ac:dyDescent="0.25">
      <c r="A14" s="4"/>
      <c r="B14" s="15">
        <v>10</v>
      </c>
      <c r="C14" s="16" t="s">
        <v>25</v>
      </c>
      <c r="D14" s="15">
        <v>3939</v>
      </c>
      <c r="E14" s="15">
        <v>1251</v>
      </c>
      <c r="F14" s="15">
        <v>1429</v>
      </c>
      <c r="G14" s="17">
        <f t="shared" si="0"/>
        <v>2680</v>
      </c>
      <c r="H14" s="15">
        <v>924</v>
      </c>
      <c r="I14" s="15">
        <v>1164</v>
      </c>
      <c r="J14" s="15">
        <f t="shared" si="1"/>
        <v>2088</v>
      </c>
      <c r="K14" s="18">
        <f t="shared" si="2"/>
        <v>0.53008377760853009</v>
      </c>
      <c r="L14" s="17">
        <f t="shared" si="3"/>
        <v>462.75</v>
      </c>
      <c r="M14" s="19">
        <f t="shared" si="4"/>
        <v>1851</v>
      </c>
    </row>
    <row r="15" spans="1:13" ht="15.75" x14ac:dyDescent="0.25">
      <c r="A15" s="4"/>
      <c r="B15" s="15">
        <v>2</v>
      </c>
      <c r="C15" s="16" t="s">
        <v>22</v>
      </c>
      <c r="D15" s="15">
        <v>7859</v>
      </c>
      <c r="E15" s="15">
        <v>2046</v>
      </c>
      <c r="F15" s="15">
        <v>3144</v>
      </c>
      <c r="G15" s="17">
        <f t="shared" si="0"/>
        <v>5190</v>
      </c>
      <c r="H15" s="15">
        <v>1833</v>
      </c>
      <c r="I15" s="15">
        <v>2309</v>
      </c>
      <c r="J15" s="15">
        <f t="shared" si="1"/>
        <v>4142</v>
      </c>
      <c r="K15" s="18">
        <f t="shared" si="2"/>
        <v>0.52703906349408325</v>
      </c>
      <c r="L15" s="17">
        <f t="shared" si="3"/>
        <v>929.25</v>
      </c>
      <c r="M15" s="19">
        <f t="shared" si="4"/>
        <v>3717</v>
      </c>
    </row>
    <row r="16" spans="1:13" ht="15.75" x14ac:dyDescent="0.25">
      <c r="A16" s="4"/>
      <c r="B16" s="15">
        <v>11</v>
      </c>
      <c r="C16" s="16" t="s">
        <v>21</v>
      </c>
      <c r="D16" s="15">
        <v>3819</v>
      </c>
      <c r="E16" s="15">
        <v>374</v>
      </c>
      <c r="F16" s="15">
        <v>2219</v>
      </c>
      <c r="G16" s="17">
        <f t="shared" si="0"/>
        <v>2593</v>
      </c>
      <c r="H16" s="15">
        <v>151</v>
      </c>
      <c r="I16" s="15">
        <v>1789</v>
      </c>
      <c r="J16" s="15">
        <f t="shared" si="1"/>
        <v>1940</v>
      </c>
      <c r="K16" s="18">
        <f t="shared" si="2"/>
        <v>0.50798638387012307</v>
      </c>
      <c r="L16" s="17">
        <f t="shared" si="3"/>
        <v>469.75</v>
      </c>
      <c r="M16" s="19">
        <f t="shared" si="4"/>
        <v>1879</v>
      </c>
    </row>
    <row r="17" spans="1:13" ht="15.75" x14ac:dyDescent="0.25">
      <c r="A17" s="4"/>
      <c r="B17" s="1">
        <v>7</v>
      </c>
      <c r="C17" s="2" t="s">
        <v>15</v>
      </c>
      <c r="D17" s="1">
        <v>2908</v>
      </c>
      <c r="E17" s="1">
        <v>726</v>
      </c>
      <c r="F17" s="1">
        <v>1517</v>
      </c>
      <c r="G17" s="3">
        <f t="shared" si="0"/>
        <v>2243</v>
      </c>
      <c r="H17" s="1">
        <v>324</v>
      </c>
      <c r="I17" s="1">
        <v>1020</v>
      </c>
      <c r="J17" s="1">
        <f t="shared" si="1"/>
        <v>1344</v>
      </c>
      <c r="K17" s="5">
        <f t="shared" si="2"/>
        <v>0.46217331499312242</v>
      </c>
      <c r="L17" s="3">
        <f t="shared" si="3"/>
        <v>391</v>
      </c>
      <c r="M17" s="13">
        <f t="shared" si="4"/>
        <v>1564</v>
      </c>
    </row>
    <row r="18" spans="1:13" ht="15.75" x14ac:dyDescent="0.25">
      <c r="A18" s="4"/>
      <c r="B18" s="1">
        <v>12</v>
      </c>
      <c r="C18" s="2" t="s">
        <v>6</v>
      </c>
      <c r="D18" s="1">
        <v>4960</v>
      </c>
      <c r="E18" s="1">
        <v>1094</v>
      </c>
      <c r="F18" s="1">
        <v>1947</v>
      </c>
      <c r="G18" s="3">
        <f t="shared" si="0"/>
        <v>3041</v>
      </c>
      <c r="H18" s="1">
        <v>779</v>
      </c>
      <c r="I18" s="1">
        <v>1280</v>
      </c>
      <c r="J18" s="1">
        <f t="shared" si="1"/>
        <v>2059</v>
      </c>
      <c r="K18" s="5">
        <f t="shared" si="2"/>
        <v>0.41512096774193546</v>
      </c>
      <c r="L18" s="3">
        <f t="shared" si="3"/>
        <v>725.25</v>
      </c>
      <c r="M18" s="13">
        <f t="shared" si="4"/>
        <v>2901</v>
      </c>
    </row>
    <row r="19" spans="1:13" ht="15.75" x14ac:dyDescent="0.25">
      <c r="A19" s="4"/>
      <c r="B19" s="1">
        <v>27</v>
      </c>
      <c r="C19" s="2" t="s">
        <v>23</v>
      </c>
      <c r="D19" s="1">
        <v>3530</v>
      </c>
      <c r="E19" s="1">
        <v>820</v>
      </c>
      <c r="F19" s="1">
        <v>1398</v>
      </c>
      <c r="G19" s="3">
        <f t="shared" si="0"/>
        <v>2218</v>
      </c>
      <c r="H19" s="1">
        <v>428</v>
      </c>
      <c r="I19" s="1">
        <v>1013</v>
      </c>
      <c r="J19" s="1">
        <f t="shared" si="1"/>
        <v>1441</v>
      </c>
      <c r="K19" s="5">
        <f t="shared" si="2"/>
        <v>0.40821529745042495</v>
      </c>
      <c r="L19" s="3">
        <f t="shared" si="3"/>
        <v>522.25</v>
      </c>
      <c r="M19" s="13">
        <f t="shared" si="4"/>
        <v>2089</v>
      </c>
    </row>
    <row r="20" spans="1:13" ht="15.75" x14ac:dyDescent="0.25">
      <c r="A20" s="4"/>
      <c r="B20" s="1">
        <v>13</v>
      </c>
      <c r="C20" s="2" t="s">
        <v>14</v>
      </c>
      <c r="D20" s="1">
        <v>3681</v>
      </c>
      <c r="E20" s="1">
        <v>868</v>
      </c>
      <c r="F20" s="1">
        <v>1792</v>
      </c>
      <c r="G20" s="3">
        <f t="shared" si="0"/>
        <v>2660</v>
      </c>
      <c r="H20" s="1">
        <v>428</v>
      </c>
      <c r="I20" s="1">
        <v>1067</v>
      </c>
      <c r="J20" s="1">
        <f t="shared" si="1"/>
        <v>1495</v>
      </c>
      <c r="K20" s="5">
        <f t="shared" si="2"/>
        <v>0.40613963596848685</v>
      </c>
      <c r="L20" s="3">
        <f t="shared" si="3"/>
        <v>546.5</v>
      </c>
      <c r="M20" s="13">
        <f t="shared" si="4"/>
        <v>2186</v>
      </c>
    </row>
    <row r="21" spans="1:13" ht="15.75" x14ac:dyDescent="0.25">
      <c r="A21" s="4"/>
      <c r="B21" s="1">
        <v>14</v>
      </c>
      <c r="C21" s="2" t="s">
        <v>12</v>
      </c>
      <c r="D21" s="1">
        <v>3697</v>
      </c>
      <c r="E21" s="1">
        <v>834</v>
      </c>
      <c r="F21" s="1">
        <v>1542</v>
      </c>
      <c r="G21" s="3">
        <f t="shared" si="0"/>
        <v>2376</v>
      </c>
      <c r="H21" s="1">
        <v>305</v>
      </c>
      <c r="I21" s="1">
        <v>1174</v>
      </c>
      <c r="J21" s="1">
        <f t="shared" si="1"/>
        <v>1479</v>
      </c>
      <c r="K21" s="5">
        <f t="shared" si="2"/>
        <v>0.40005409791723018</v>
      </c>
      <c r="L21" s="3">
        <f t="shared" si="3"/>
        <v>554.5</v>
      </c>
      <c r="M21" s="13">
        <f t="shared" si="4"/>
        <v>2218</v>
      </c>
    </row>
    <row r="22" spans="1:13" ht="15.75" x14ac:dyDescent="0.25">
      <c r="A22" s="4"/>
      <c r="B22" s="20">
        <v>15</v>
      </c>
      <c r="C22" s="21" t="s">
        <v>19</v>
      </c>
      <c r="D22" s="20">
        <v>6342</v>
      </c>
      <c r="E22" s="20">
        <v>1375</v>
      </c>
      <c r="F22" s="20">
        <v>2123</v>
      </c>
      <c r="G22" s="22">
        <f t="shared" si="0"/>
        <v>3498</v>
      </c>
      <c r="H22" s="20">
        <v>971</v>
      </c>
      <c r="I22" s="20">
        <v>1493</v>
      </c>
      <c r="J22" s="20">
        <f t="shared" si="1"/>
        <v>2464</v>
      </c>
      <c r="K22" s="23">
        <f t="shared" si="2"/>
        <v>0.38852097130242824</v>
      </c>
      <c r="L22" s="22">
        <f t="shared" si="3"/>
        <v>969.5</v>
      </c>
      <c r="M22" s="20">
        <f t="shared" si="4"/>
        <v>3878</v>
      </c>
    </row>
    <row r="23" spans="1:13" ht="15.75" x14ac:dyDescent="0.25">
      <c r="A23" s="4"/>
      <c r="B23" s="20">
        <v>16</v>
      </c>
      <c r="C23" s="21" t="s">
        <v>4</v>
      </c>
      <c r="D23" s="20">
        <v>4390</v>
      </c>
      <c r="E23" s="20">
        <v>919</v>
      </c>
      <c r="F23" s="20">
        <v>1721</v>
      </c>
      <c r="G23" s="22">
        <f t="shared" si="0"/>
        <v>2640</v>
      </c>
      <c r="H23" s="20">
        <v>435</v>
      </c>
      <c r="I23" s="20">
        <v>1259</v>
      </c>
      <c r="J23" s="20">
        <f t="shared" si="1"/>
        <v>1694</v>
      </c>
      <c r="K23" s="23">
        <f t="shared" si="2"/>
        <v>0.38587699316628704</v>
      </c>
      <c r="L23" s="22">
        <f t="shared" si="3"/>
        <v>674</v>
      </c>
      <c r="M23" s="20">
        <f t="shared" si="4"/>
        <v>2696</v>
      </c>
    </row>
    <row r="24" spans="1:13" ht="15.75" x14ac:dyDescent="0.25">
      <c r="A24" s="4"/>
      <c r="B24" s="20">
        <v>17</v>
      </c>
      <c r="C24" s="21" t="s">
        <v>8</v>
      </c>
      <c r="D24" s="20">
        <v>10056</v>
      </c>
      <c r="E24" s="20">
        <v>2590</v>
      </c>
      <c r="F24" s="20">
        <v>3238</v>
      </c>
      <c r="G24" s="22">
        <f t="shared" si="0"/>
        <v>5828</v>
      </c>
      <c r="H24" s="20">
        <v>1650</v>
      </c>
      <c r="I24" s="20">
        <v>2168</v>
      </c>
      <c r="J24" s="20">
        <f t="shared" si="1"/>
        <v>3818</v>
      </c>
      <c r="K24" s="23">
        <f t="shared" si="2"/>
        <v>0.3796738265712013</v>
      </c>
      <c r="L24" s="22">
        <f t="shared" si="3"/>
        <v>1559.5</v>
      </c>
      <c r="M24" s="20">
        <f t="shared" si="4"/>
        <v>6238</v>
      </c>
    </row>
    <row r="25" spans="1:13" ht="15.75" x14ac:dyDescent="0.25">
      <c r="A25" s="4"/>
      <c r="B25" s="20">
        <v>18</v>
      </c>
      <c r="C25" s="21" t="s">
        <v>13</v>
      </c>
      <c r="D25" s="20">
        <v>4210</v>
      </c>
      <c r="E25" s="20">
        <v>179</v>
      </c>
      <c r="F25" s="20">
        <v>2277</v>
      </c>
      <c r="G25" s="22">
        <f t="shared" si="0"/>
        <v>2456</v>
      </c>
      <c r="H25" s="20">
        <v>109</v>
      </c>
      <c r="I25" s="20">
        <v>1445</v>
      </c>
      <c r="J25" s="20">
        <f t="shared" si="1"/>
        <v>1554</v>
      </c>
      <c r="K25" s="23">
        <f t="shared" si="2"/>
        <v>0.36912114014251779</v>
      </c>
      <c r="L25" s="22">
        <f t="shared" si="3"/>
        <v>664</v>
      </c>
      <c r="M25" s="20">
        <f t="shared" si="4"/>
        <v>2656</v>
      </c>
    </row>
    <row r="26" spans="1:13" ht="15.75" x14ac:dyDescent="0.25">
      <c r="A26" s="4"/>
      <c r="B26" s="20">
        <v>19</v>
      </c>
      <c r="C26" s="21" t="s">
        <v>17</v>
      </c>
      <c r="D26" s="20">
        <v>3708</v>
      </c>
      <c r="E26" s="20">
        <v>999</v>
      </c>
      <c r="F26" s="20">
        <v>1198</v>
      </c>
      <c r="G26" s="22">
        <f t="shared" si="0"/>
        <v>2197</v>
      </c>
      <c r="H26" s="20">
        <v>560</v>
      </c>
      <c r="I26" s="20">
        <v>804</v>
      </c>
      <c r="J26" s="20">
        <f t="shared" si="1"/>
        <v>1364</v>
      </c>
      <c r="K26" s="23">
        <f t="shared" si="2"/>
        <v>0.36785329018338725</v>
      </c>
      <c r="L26" s="22">
        <f t="shared" si="3"/>
        <v>586</v>
      </c>
      <c r="M26" s="20">
        <f t="shared" si="4"/>
        <v>2344</v>
      </c>
    </row>
    <row r="27" spans="1:13" ht="15.75" x14ac:dyDescent="0.25">
      <c r="A27" s="4"/>
      <c r="B27" s="20">
        <v>21</v>
      </c>
      <c r="C27" s="21" t="s">
        <v>16</v>
      </c>
      <c r="D27" s="20">
        <v>6223</v>
      </c>
      <c r="E27" s="20">
        <v>501</v>
      </c>
      <c r="F27" s="20">
        <v>2914</v>
      </c>
      <c r="G27" s="22">
        <f t="shared" si="0"/>
        <v>3415</v>
      </c>
      <c r="H27" s="20">
        <v>264</v>
      </c>
      <c r="I27" s="20">
        <v>2014</v>
      </c>
      <c r="J27" s="20">
        <f t="shared" si="1"/>
        <v>2278</v>
      </c>
      <c r="K27" s="23">
        <f t="shared" si="2"/>
        <v>0.36606138518399484</v>
      </c>
      <c r="L27" s="22">
        <f t="shared" si="3"/>
        <v>986.25</v>
      </c>
      <c r="M27" s="20">
        <f t="shared" si="4"/>
        <v>3945</v>
      </c>
    </row>
    <row r="28" spans="1:13" ht="15.75" x14ac:dyDescent="0.25">
      <c r="A28" s="4"/>
      <c r="B28" s="20">
        <v>20</v>
      </c>
      <c r="C28" s="21" t="s">
        <v>11</v>
      </c>
      <c r="D28" s="20">
        <v>5697</v>
      </c>
      <c r="E28" s="20">
        <v>820</v>
      </c>
      <c r="F28" s="20">
        <v>2365</v>
      </c>
      <c r="G28" s="22">
        <f t="shared" si="0"/>
        <v>3185</v>
      </c>
      <c r="H28" s="20">
        <v>329</v>
      </c>
      <c r="I28" s="20">
        <v>1541</v>
      </c>
      <c r="J28" s="20">
        <f t="shared" si="1"/>
        <v>1870</v>
      </c>
      <c r="K28" s="23">
        <f t="shared" si="2"/>
        <v>0.32824293487800599</v>
      </c>
      <c r="L28" s="22">
        <f t="shared" si="3"/>
        <v>956.75</v>
      </c>
      <c r="M28" s="20">
        <f t="shared" si="4"/>
        <v>3827</v>
      </c>
    </row>
    <row r="29" spans="1:13" ht="15.75" x14ac:dyDescent="0.25">
      <c r="A29" s="4"/>
      <c r="B29" s="20">
        <v>22</v>
      </c>
      <c r="C29" s="21" t="s">
        <v>18</v>
      </c>
      <c r="D29" s="20">
        <v>4699</v>
      </c>
      <c r="E29" s="20">
        <v>720</v>
      </c>
      <c r="F29" s="20">
        <v>1494</v>
      </c>
      <c r="G29" s="22">
        <f t="shared" si="0"/>
        <v>2214</v>
      </c>
      <c r="H29" s="20">
        <v>437</v>
      </c>
      <c r="I29" s="20">
        <v>1083</v>
      </c>
      <c r="J29" s="20">
        <f t="shared" si="1"/>
        <v>1520</v>
      </c>
      <c r="K29" s="23">
        <f t="shared" si="2"/>
        <v>0.32347307937859121</v>
      </c>
      <c r="L29" s="22">
        <f t="shared" si="3"/>
        <v>794.75</v>
      </c>
      <c r="M29" s="20">
        <f t="shared" si="4"/>
        <v>3179</v>
      </c>
    </row>
    <row r="30" spans="1:13" ht="15.75" x14ac:dyDescent="0.25">
      <c r="A30" s="4"/>
      <c r="B30" s="20">
        <v>23</v>
      </c>
      <c r="C30" s="21" t="s">
        <v>7</v>
      </c>
      <c r="D30" s="20">
        <v>6630</v>
      </c>
      <c r="E30" s="20">
        <v>1919</v>
      </c>
      <c r="F30" s="20">
        <v>1513</v>
      </c>
      <c r="G30" s="22">
        <f t="shared" si="0"/>
        <v>3432</v>
      </c>
      <c r="H30" s="20">
        <v>1081</v>
      </c>
      <c r="I30" s="20">
        <v>972</v>
      </c>
      <c r="J30" s="20">
        <f t="shared" si="1"/>
        <v>2053</v>
      </c>
      <c r="K30" s="23">
        <f t="shared" si="2"/>
        <v>0.30965309200603319</v>
      </c>
      <c r="L30" s="22">
        <f t="shared" si="3"/>
        <v>1144.25</v>
      </c>
      <c r="M30" s="20">
        <f t="shared" si="4"/>
        <v>4577</v>
      </c>
    </row>
    <row r="31" spans="1:13" ht="15.75" x14ac:dyDescent="0.25">
      <c r="A31" s="4"/>
      <c r="B31" s="20">
        <v>25</v>
      </c>
      <c r="C31" s="21" t="s">
        <v>3</v>
      </c>
      <c r="D31" s="20">
        <v>5448</v>
      </c>
      <c r="E31" s="20">
        <v>326</v>
      </c>
      <c r="F31" s="20">
        <v>2383</v>
      </c>
      <c r="G31" s="22">
        <f t="shared" si="0"/>
        <v>2709</v>
      </c>
      <c r="H31" s="20">
        <v>209</v>
      </c>
      <c r="I31" s="20">
        <v>1449</v>
      </c>
      <c r="J31" s="20">
        <f t="shared" si="1"/>
        <v>1658</v>
      </c>
      <c r="K31" s="23">
        <f t="shared" si="2"/>
        <v>0.30433186490455211</v>
      </c>
      <c r="L31" s="22">
        <f t="shared" si="3"/>
        <v>947.5</v>
      </c>
      <c r="M31" s="20">
        <f t="shared" si="4"/>
        <v>3790</v>
      </c>
    </row>
    <row r="32" spans="1:13" ht="15.75" x14ac:dyDescent="0.25">
      <c r="A32" s="4"/>
      <c r="B32" s="20">
        <v>24</v>
      </c>
      <c r="C32" s="21" t="s">
        <v>10</v>
      </c>
      <c r="D32" s="20">
        <v>3740</v>
      </c>
      <c r="E32" s="20">
        <v>707</v>
      </c>
      <c r="F32" s="20">
        <v>1323</v>
      </c>
      <c r="G32" s="22">
        <f t="shared" si="0"/>
        <v>2030</v>
      </c>
      <c r="H32" s="20">
        <v>211</v>
      </c>
      <c r="I32" s="20">
        <v>904</v>
      </c>
      <c r="J32" s="20">
        <f t="shared" si="1"/>
        <v>1115</v>
      </c>
      <c r="K32" s="23">
        <f t="shared" si="2"/>
        <v>0.29812834224598933</v>
      </c>
      <c r="L32" s="22">
        <f t="shared" si="3"/>
        <v>656.25</v>
      </c>
      <c r="M32" s="20">
        <f t="shared" si="4"/>
        <v>2625</v>
      </c>
    </row>
    <row r="33" spans="1:13" ht="15.75" x14ac:dyDescent="0.25">
      <c r="A33" s="4"/>
      <c r="B33" s="20">
        <v>26</v>
      </c>
      <c r="C33" s="21" t="s">
        <v>1</v>
      </c>
      <c r="D33" s="20">
        <v>11328</v>
      </c>
      <c r="E33" s="20">
        <v>251</v>
      </c>
      <c r="F33" s="20">
        <v>4816</v>
      </c>
      <c r="G33" s="22">
        <f t="shared" si="0"/>
        <v>5067</v>
      </c>
      <c r="H33" s="20">
        <v>146</v>
      </c>
      <c r="I33" s="20">
        <v>3186</v>
      </c>
      <c r="J33" s="20">
        <f t="shared" si="1"/>
        <v>3332</v>
      </c>
      <c r="K33" s="23">
        <f t="shared" si="2"/>
        <v>0.29413841807909602</v>
      </c>
      <c r="L33" s="22">
        <f t="shared" si="3"/>
        <v>1999</v>
      </c>
      <c r="M33" s="20">
        <f t="shared" si="4"/>
        <v>7996</v>
      </c>
    </row>
    <row r="34" spans="1:13" ht="15.75" x14ac:dyDescent="0.25">
      <c r="A34" s="4"/>
      <c r="B34" s="20">
        <v>28</v>
      </c>
      <c r="C34" s="21" t="s">
        <v>20</v>
      </c>
      <c r="D34" s="20">
        <v>8739</v>
      </c>
      <c r="E34" s="20">
        <v>464</v>
      </c>
      <c r="F34" s="20">
        <v>3553</v>
      </c>
      <c r="G34" s="22">
        <f t="shared" si="0"/>
        <v>4017</v>
      </c>
      <c r="H34" s="20">
        <v>279</v>
      </c>
      <c r="I34" s="20">
        <v>2089</v>
      </c>
      <c r="J34" s="20">
        <f t="shared" si="1"/>
        <v>2368</v>
      </c>
      <c r="K34" s="23">
        <f t="shared" si="2"/>
        <v>0.27096921844604643</v>
      </c>
      <c r="L34" s="22">
        <f t="shared" si="3"/>
        <v>1592.75</v>
      </c>
      <c r="M34" s="20">
        <f t="shared" si="4"/>
        <v>6371</v>
      </c>
    </row>
    <row r="35" spans="1:13" s="4" customFormat="1" ht="15.75" x14ac:dyDescent="0.25">
      <c r="B35" s="20">
        <v>29</v>
      </c>
      <c r="C35" s="21" t="s">
        <v>5</v>
      </c>
      <c r="D35" s="20">
        <v>5677</v>
      </c>
      <c r="E35" s="20">
        <v>246</v>
      </c>
      <c r="F35" s="20">
        <v>1773</v>
      </c>
      <c r="G35" s="22">
        <f t="shared" si="0"/>
        <v>2019</v>
      </c>
      <c r="H35" s="20">
        <v>199</v>
      </c>
      <c r="I35" s="20">
        <v>1318</v>
      </c>
      <c r="J35" s="20">
        <f t="shared" si="1"/>
        <v>1517</v>
      </c>
      <c r="K35" s="23">
        <f t="shared" si="2"/>
        <v>0.26721860137396514</v>
      </c>
      <c r="L35" s="22">
        <f t="shared" si="3"/>
        <v>1040</v>
      </c>
      <c r="M35" s="20">
        <f t="shared" si="4"/>
        <v>4160</v>
      </c>
    </row>
    <row r="36" spans="1:13" s="4" customFormat="1" ht="15.75" x14ac:dyDescent="0.25">
      <c r="B36" s="20">
        <v>30</v>
      </c>
      <c r="C36" s="21" t="s">
        <v>9</v>
      </c>
      <c r="D36" s="20">
        <v>7526</v>
      </c>
      <c r="E36" s="20">
        <v>397</v>
      </c>
      <c r="F36" s="20">
        <v>2249</v>
      </c>
      <c r="G36" s="22">
        <f t="shared" si="0"/>
        <v>2646</v>
      </c>
      <c r="H36" s="20">
        <v>205</v>
      </c>
      <c r="I36" s="20">
        <v>1440</v>
      </c>
      <c r="J36" s="20">
        <f t="shared" si="1"/>
        <v>1645</v>
      </c>
      <c r="K36" s="23">
        <f t="shared" si="2"/>
        <v>0.21857560457082115</v>
      </c>
      <c r="L36" s="22">
        <f t="shared" si="3"/>
        <v>1470.25</v>
      </c>
      <c r="M36" s="20">
        <f t="shared" si="4"/>
        <v>5881</v>
      </c>
    </row>
    <row r="37" spans="1:13" s="4" customFormat="1" ht="15.75" x14ac:dyDescent="0.25">
      <c r="B37" s="20">
        <v>31</v>
      </c>
      <c r="C37" s="21" t="s">
        <v>2</v>
      </c>
      <c r="D37" s="20">
        <v>5057</v>
      </c>
      <c r="E37" s="20">
        <v>700</v>
      </c>
      <c r="F37" s="20">
        <v>2134</v>
      </c>
      <c r="G37" s="22">
        <f t="shared" si="0"/>
        <v>2834</v>
      </c>
      <c r="H37" s="20">
        <v>296</v>
      </c>
      <c r="I37" s="20">
        <v>745</v>
      </c>
      <c r="J37" s="20">
        <f t="shared" si="1"/>
        <v>1041</v>
      </c>
      <c r="K37" s="23">
        <f t="shared" si="2"/>
        <v>0.20585327269131895</v>
      </c>
      <c r="L37" s="22">
        <f t="shared" si="3"/>
        <v>1004</v>
      </c>
      <c r="M37" s="20">
        <f t="shared" si="4"/>
        <v>4016</v>
      </c>
    </row>
    <row r="38" spans="1:13" ht="15.75" x14ac:dyDescent="0.25">
      <c r="A38" s="4"/>
      <c r="B38" s="156" t="s">
        <v>32</v>
      </c>
      <c r="C38" s="156"/>
      <c r="D38" s="6">
        <f>SUM(D7:D37)</f>
        <v>151176</v>
      </c>
      <c r="E38" s="7">
        <f t="shared" ref="E38:J38" si="5">SUM(E7:E37)</f>
        <v>23940</v>
      </c>
      <c r="F38" s="7">
        <f t="shared" si="5"/>
        <v>64053</v>
      </c>
      <c r="G38" s="8">
        <f>SUM(G7:G37)</f>
        <v>87993</v>
      </c>
      <c r="H38" s="7">
        <f t="shared" si="5"/>
        <v>14665</v>
      </c>
      <c r="I38" s="7">
        <f t="shared" si="5"/>
        <v>44002</v>
      </c>
      <c r="J38" s="7">
        <f t="shared" si="5"/>
        <v>58667</v>
      </c>
      <c r="K38" s="14">
        <f t="shared" ref="K38" si="6">J38/D38</f>
        <v>0.38807085780811768</v>
      </c>
      <c r="L38" s="8">
        <f>SUM(L7:L37)</f>
        <v>23127.25</v>
      </c>
      <c r="M38" s="7">
        <f>SUM(M7:M37)</f>
        <v>92509</v>
      </c>
    </row>
    <row r="39" spans="1:13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</sheetData>
  <sortState ref="C7:M37">
    <sortCondition descending="1" ref="K7:K37"/>
  </sortState>
  <mergeCells count="11">
    <mergeCell ref="M4:M6"/>
    <mergeCell ref="B2:M2"/>
    <mergeCell ref="K4:K6"/>
    <mergeCell ref="L4:L6"/>
    <mergeCell ref="B38:C38"/>
    <mergeCell ref="E4:J4"/>
    <mergeCell ref="E5:G5"/>
    <mergeCell ref="H5:J5"/>
    <mergeCell ref="D4:D6"/>
    <mergeCell ref="C4:C6"/>
    <mergeCell ref="B4:B6"/>
  </mergeCells>
  <pageMargins left="0.7" right="0.7" top="0.75" bottom="0.75" header="0.3" footer="0.3"/>
  <pageSetup paperSize="9" scale="7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0"/>
  <sheetViews>
    <sheetView topLeftCell="A4" workbookViewId="0">
      <selection activeCell="N37" sqref="A1:XFD1048576"/>
    </sheetView>
  </sheetViews>
  <sheetFormatPr defaultRowHeight="12.75" x14ac:dyDescent="0.2"/>
  <cols>
    <col min="2" max="2" width="14.5703125" customWidth="1"/>
    <col min="3" max="3" width="11.7109375" customWidth="1"/>
    <col min="4" max="4" width="12.140625" customWidth="1"/>
    <col min="5" max="6" width="11.5703125" customWidth="1"/>
    <col min="7" max="7" width="11.140625" customWidth="1"/>
    <col min="8" max="8" width="10.7109375" customWidth="1"/>
    <col min="9" max="9" width="11.85546875" customWidth="1"/>
    <col min="10" max="10" width="12.7109375" customWidth="1"/>
    <col min="11" max="11" width="14.42578125" customWidth="1"/>
  </cols>
  <sheetData>
    <row r="2" spans="1:12" ht="11.25" customHeight="1" x14ac:dyDescent="0.2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</row>
    <row r="3" spans="1:12" ht="65.25" customHeight="1" x14ac:dyDescent="0.2">
      <c r="A3" s="152" t="s">
        <v>57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</row>
    <row r="4" spans="1:12" ht="16.5" x14ac:dyDescent="0.2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2"/>
    </row>
    <row r="5" spans="1:12" ht="22.5" customHeight="1" x14ac:dyDescent="0.2">
      <c r="A5" s="153" t="s">
        <v>0</v>
      </c>
      <c r="B5" s="153" t="s">
        <v>33</v>
      </c>
      <c r="C5" s="153" t="s">
        <v>39</v>
      </c>
      <c r="D5" s="156" t="s">
        <v>34</v>
      </c>
      <c r="E5" s="156"/>
      <c r="F5" s="156"/>
      <c r="G5" s="156"/>
      <c r="H5" s="156"/>
      <c r="I5" s="156"/>
      <c r="J5" s="153" t="s">
        <v>40</v>
      </c>
      <c r="K5" s="151" t="s">
        <v>55</v>
      </c>
      <c r="L5" s="157" t="s">
        <v>50</v>
      </c>
    </row>
    <row r="6" spans="1:12" ht="48.75" customHeight="1" x14ac:dyDescent="0.2">
      <c r="A6" s="154"/>
      <c r="B6" s="154"/>
      <c r="C6" s="154"/>
      <c r="D6" s="151" t="s">
        <v>35</v>
      </c>
      <c r="E6" s="151"/>
      <c r="F6" s="151"/>
      <c r="G6" s="151" t="s">
        <v>36</v>
      </c>
      <c r="H6" s="151"/>
      <c r="I6" s="151"/>
      <c r="J6" s="154"/>
      <c r="K6" s="151"/>
      <c r="L6" s="157"/>
    </row>
    <row r="7" spans="1:12" ht="63" x14ac:dyDescent="0.2">
      <c r="A7" s="155"/>
      <c r="B7" s="155"/>
      <c r="C7" s="155"/>
      <c r="D7" s="9" t="s">
        <v>41</v>
      </c>
      <c r="E7" s="60" t="s">
        <v>42</v>
      </c>
      <c r="F7" s="60" t="s">
        <v>43</v>
      </c>
      <c r="G7" s="60" t="s">
        <v>38</v>
      </c>
      <c r="H7" s="60" t="s">
        <v>37</v>
      </c>
      <c r="I7" s="60" t="s">
        <v>43</v>
      </c>
      <c r="J7" s="155"/>
      <c r="K7" s="151"/>
      <c r="L7" s="157"/>
    </row>
    <row r="8" spans="1:12" ht="15.75" x14ac:dyDescent="0.25">
      <c r="A8" s="46">
        <v>1</v>
      </c>
      <c r="B8" s="47" t="s">
        <v>30</v>
      </c>
      <c r="C8" s="46">
        <v>2402</v>
      </c>
      <c r="D8" s="46">
        <v>84</v>
      </c>
      <c r="E8" s="46">
        <v>2777</v>
      </c>
      <c r="F8" s="48">
        <f t="shared" ref="F8:F38" si="0">SUM(D8:E8)</f>
        <v>2861</v>
      </c>
      <c r="G8" s="46">
        <v>55</v>
      </c>
      <c r="H8" s="46">
        <v>2552</v>
      </c>
      <c r="I8" s="46">
        <f t="shared" ref="I8:I38" si="1">SUM(G8:H8)</f>
        <v>2607</v>
      </c>
      <c r="J8" s="49">
        <f t="shared" ref="J8:J38" si="2">I8/C8</f>
        <v>1.085345545378851</v>
      </c>
      <c r="K8" s="48">
        <v>0</v>
      </c>
      <c r="L8" s="51">
        <f>I8-C8</f>
        <v>205</v>
      </c>
    </row>
    <row r="9" spans="1:12" ht="15.75" x14ac:dyDescent="0.25">
      <c r="A9" s="46">
        <v>2</v>
      </c>
      <c r="B9" s="47" t="s">
        <v>27</v>
      </c>
      <c r="C9" s="46">
        <v>1884</v>
      </c>
      <c r="D9" s="46">
        <v>115</v>
      </c>
      <c r="E9" s="46">
        <v>2110</v>
      </c>
      <c r="F9" s="48">
        <f t="shared" si="0"/>
        <v>2225</v>
      </c>
      <c r="G9" s="46">
        <v>84</v>
      </c>
      <c r="H9" s="46">
        <v>1877</v>
      </c>
      <c r="I9" s="46">
        <f t="shared" si="1"/>
        <v>1961</v>
      </c>
      <c r="J9" s="49">
        <f t="shared" si="2"/>
        <v>1.0408704883227176</v>
      </c>
      <c r="K9" s="48">
        <v>0</v>
      </c>
      <c r="L9" s="51">
        <f>I9-C9</f>
        <v>77</v>
      </c>
    </row>
    <row r="10" spans="1:12" ht="15.75" x14ac:dyDescent="0.25">
      <c r="A10" s="46">
        <v>3</v>
      </c>
      <c r="B10" s="47" t="s">
        <v>29</v>
      </c>
      <c r="C10" s="46">
        <v>2116</v>
      </c>
      <c r="D10" s="46">
        <v>400</v>
      </c>
      <c r="E10" s="46">
        <v>1864</v>
      </c>
      <c r="F10" s="48">
        <f t="shared" si="0"/>
        <v>2264</v>
      </c>
      <c r="G10" s="46">
        <v>376</v>
      </c>
      <c r="H10" s="46">
        <v>1758</v>
      </c>
      <c r="I10" s="46">
        <f t="shared" si="1"/>
        <v>2134</v>
      </c>
      <c r="J10" s="49">
        <f t="shared" si="2"/>
        <v>1.0085066162570888</v>
      </c>
      <c r="K10" s="48">
        <v>0</v>
      </c>
      <c r="L10" s="51">
        <f>I10-C10</f>
        <v>18</v>
      </c>
    </row>
    <row r="11" spans="1:12" ht="15.75" x14ac:dyDescent="0.25">
      <c r="A11" s="52">
        <v>4</v>
      </c>
      <c r="B11" s="53" t="s">
        <v>31</v>
      </c>
      <c r="C11" s="52">
        <v>3557</v>
      </c>
      <c r="D11" s="52">
        <v>1086</v>
      </c>
      <c r="E11" s="52">
        <v>2528</v>
      </c>
      <c r="F11" s="54">
        <f t="shared" si="0"/>
        <v>3614</v>
      </c>
      <c r="G11" s="52">
        <v>1020</v>
      </c>
      <c r="H11" s="52">
        <v>2297</v>
      </c>
      <c r="I11" s="52">
        <f t="shared" si="1"/>
        <v>3317</v>
      </c>
      <c r="J11" s="55">
        <f t="shared" si="2"/>
        <v>0.93252741073938716</v>
      </c>
      <c r="K11" s="54">
        <f t="shared" ref="K11:K38" si="3">C11-I11</f>
        <v>240</v>
      </c>
      <c r="L11" s="57"/>
    </row>
    <row r="12" spans="1:12" ht="15.75" x14ac:dyDescent="0.25">
      <c r="A12" s="15">
        <v>5</v>
      </c>
      <c r="B12" s="38" t="s">
        <v>13</v>
      </c>
      <c r="C12" s="39">
        <v>4210</v>
      </c>
      <c r="D12" s="39">
        <v>117</v>
      </c>
      <c r="E12" s="39">
        <v>4282</v>
      </c>
      <c r="F12" s="40">
        <f t="shared" si="0"/>
        <v>4399</v>
      </c>
      <c r="G12" s="39">
        <v>95</v>
      </c>
      <c r="H12" s="39">
        <v>3621</v>
      </c>
      <c r="I12" s="15">
        <f t="shared" si="1"/>
        <v>3716</v>
      </c>
      <c r="J12" s="41">
        <f t="shared" si="2"/>
        <v>0.88266033254156773</v>
      </c>
      <c r="K12" s="17">
        <f t="shared" si="3"/>
        <v>494</v>
      </c>
      <c r="L12" s="59"/>
    </row>
    <row r="13" spans="1:12" ht="15.75" x14ac:dyDescent="0.25">
      <c r="A13" s="15">
        <v>6</v>
      </c>
      <c r="B13" s="16" t="s">
        <v>28</v>
      </c>
      <c r="C13" s="15">
        <v>3189</v>
      </c>
      <c r="D13" s="15">
        <v>164</v>
      </c>
      <c r="E13" s="15">
        <v>2739</v>
      </c>
      <c r="F13" s="17">
        <f t="shared" si="0"/>
        <v>2903</v>
      </c>
      <c r="G13" s="15">
        <v>151</v>
      </c>
      <c r="H13" s="15">
        <v>2466</v>
      </c>
      <c r="I13" s="15">
        <f t="shared" si="1"/>
        <v>2617</v>
      </c>
      <c r="J13" s="18">
        <f t="shared" si="2"/>
        <v>0.82063342740671052</v>
      </c>
      <c r="K13" s="17">
        <f t="shared" si="3"/>
        <v>572</v>
      </c>
      <c r="L13" s="59"/>
    </row>
    <row r="14" spans="1:12" ht="15.75" x14ac:dyDescent="0.25">
      <c r="A14" s="15">
        <v>7</v>
      </c>
      <c r="B14" s="16" t="s">
        <v>26</v>
      </c>
      <c r="C14" s="15">
        <v>1519</v>
      </c>
      <c r="D14" s="15">
        <v>311</v>
      </c>
      <c r="E14" s="15">
        <v>1127</v>
      </c>
      <c r="F14" s="17">
        <f t="shared" si="0"/>
        <v>1438</v>
      </c>
      <c r="G14" s="15">
        <v>301</v>
      </c>
      <c r="H14" s="15">
        <v>873</v>
      </c>
      <c r="I14" s="15">
        <f t="shared" si="1"/>
        <v>1174</v>
      </c>
      <c r="J14" s="18">
        <f t="shared" si="2"/>
        <v>0.77287689269256088</v>
      </c>
      <c r="K14" s="17">
        <f t="shared" si="3"/>
        <v>345</v>
      </c>
      <c r="L14" s="59"/>
    </row>
    <row r="15" spans="1:12" ht="15.75" x14ac:dyDescent="0.25">
      <c r="A15" s="15">
        <v>8</v>
      </c>
      <c r="B15" s="16" t="s">
        <v>14</v>
      </c>
      <c r="C15" s="15">
        <v>3681</v>
      </c>
      <c r="D15" s="15">
        <v>546</v>
      </c>
      <c r="E15" s="15">
        <v>2776</v>
      </c>
      <c r="F15" s="17">
        <f t="shared" si="0"/>
        <v>3322</v>
      </c>
      <c r="G15" s="15">
        <v>435</v>
      </c>
      <c r="H15" s="15">
        <v>2363</v>
      </c>
      <c r="I15" s="15">
        <f t="shared" si="1"/>
        <v>2798</v>
      </c>
      <c r="J15" s="18">
        <f t="shared" si="2"/>
        <v>0.76011953273566968</v>
      </c>
      <c r="K15" s="17">
        <f t="shared" si="3"/>
        <v>883</v>
      </c>
      <c r="L15" s="59"/>
    </row>
    <row r="16" spans="1:12" ht="15.75" x14ac:dyDescent="0.25">
      <c r="A16" s="15">
        <v>9</v>
      </c>
      <c r="B16" s="16" t="s">
        <v>24</v>
      </c>
      <c r="C16" s="15">
        <v>2646</v>
      </c>
      <c r="D16" s="15">
        <v>768</v>
      </c>
      <c r="E16" s="15">
        <v>1493</v>
      </c>
      <c r="F16" s="17">
        <f t="shared" si="0"/>
        <v>2261</v>
      </c>
      <c r="G16" s="15">
        <v>722</v>
      </c>
      <c r="H16" s="15">
        <v>1215</v>
      </c>
      <c r="I16" s="15">
        <f t="shared" si="1"/>
        <v>1937</v>
      </c>
      <c r="J16" s="18">
        <f t="shared" si="2"/>
        <v>0.73204837490551777</v>
      </c>
      <c r="K16" s="17">
        <f t="shared" si="3"/>
        <v>709</v>
      </c>
      <c r="L16" s="59"/>
    </row>
    <row r="17" spans="1:12" ht="15.75" x14ac:dyDescent="0.25">
      <c r="A17" s="15">
        <v>10</v>
      </c>
      <c r="B17" s="16" t="s">
        <v>15</v>
      </c>
      <c r="C17" s="15">
        <v>2908</v>
      </c>
      <c r="D17" s="15">
        <v>806</v>
      </c>
      <c r="E17" s="15">
        <v>1757</v>
      </c>
      <c r="F17" s="17">
        <f t="shared" si="0"/>
        <v>2563</v>
      </c>
      <c r="G17" s="15">
        <v>650</v>
      </c>
      <c r="H17" s="15">
        <v>1454</v>
      </c>
      <c r="I17" s="15">
        <f t="shared" si="1"/>
        <v>2104</v>
      </c>
      <c r="J17" s="18">
        <f t="shared" si="2"/>
        <v>0.72352132049518569</v>
      </c>
      <c r="K17" s="17">
        <f t="shared" si="3"/>
        <v>804</v>
      </c>
      <c r="L17" s="59"/>
    </row>
    <row r="18" spans="1:12" ht="15.75" x14ac:dyDescent="0.25">
      <c r="A18" s="15">
        <v>11</v>
      </c>
      <c r="B18" s="38" t="s">
        <v>11</v>
      </c>
      <c r="C18" s="39">
        <v>5697</v>
      </c>
      <c r="D18" s="39">
        <v>463</v>
      </c>
      <c r="E18" s="39">
        <v>4227</v>
      </c>
      <c r="F18" s="40">
        <f t="shared" si="0"/>
        <v>4690</v>
      </c>
      <c r="G18" s="39">
        <v>348</v>
      </c>
      <c r="H18" s="39">
        <v>3688</v>
      </c>
      <c r="I18" s="39">
        <f t="shared" si="1"/>
        <v>4036</v>
      </c>
      <c r="J18" s="41">
        <f t="shared" si="2"/>
        <v>0.70844304019659465</v>
      </c>
      <c r="K18" s="17">
        <f t="shared" si="3"/>
        <v>1661</v>
      </c>
      <c r="L18" s="59"/>
    </row>
    <row r="19" spans="1:12" ht="15.75" x14ac:dyDescent="0.25">
      <c r="A19" s="1">
        <v>12</v>
      </c>
      <c r="B19" s="2" t="s">
        <v>25</v>
      </c>
      <c r="C19" s="1">
        <v>3939</v>
      </c>
      <c r="D19" s="1">
        <v>1083</v>
      </c>
      <c r="E19" s="1">
        <v>1878</v>
      </c>
      <c r="F19" s="3">
        <f t="shared" si="0"/>
        <v>2961</v>
      </c>
      <c r="G19" s="1">
        <v>1050</v>
      </c>
      <c r="H19" s="1">
        <v>1687</v>
      </c>
      <c r="I19" s="1">
        <f t="shared" si="1"/>
        <v>2737</v>
      </c>
      <c r="J19" s="5">
        <f t="shared" si="2"/>
        <v>0.69484640771769479</v>
      </c>
      <c r="K19" s="3">
        <f t="shared" si="3"/>
        <v>1202</v>
      </c>
      <c r="L19" s="45"/>
    </row>
    <row r="20" spans="1:12" ht="15.75" x14ac:dyDescent="0.25">
      <c r="A20" s="1">
        <v>13</v>
      </c>
      <c r="B20" s="27" t="s">
        <v>16</v>
      </c>
      <c r="C20" s="26">
        <v>6223</v>
      </c>
      <c r="D20" s="26">
        <v>305</v>
      </c>
      <c r="E20" s="26">
        <v>4989</v>
      </c>
      <c r="F20" s="28">
        <f t="shared" si="0"/>
        <v>5294</v>
      </c>
      <c r="G20" s="26">
        <v>231</v>
      </c>
      <c r="H20" s="26">
        <v>4016</v>
      </c>
      <c r="I20" s="26">
        <f t="shared" si="1"/>
        <v>4247</v>
      </c>
      <c r="J20" s="29">
        <f t="shared" si="2"/>
        <v>0.6824682628957095</v>
      </c>
      <c r="K20" s="3">
        <f t="shared" si="3"/>
        <v>1976</v>
      </c>
      <c r="L20" s="45"/>
    </row>
    <row r="21" spans="1:12" ht="15.75" x14ac:dyDescent="0.25">
      <c r="A21" s="1">
        <v>14</v>
      </c>
      <c r="B21" s="2" t="s">
        <v>6</v>
      </c>
      <c r="C21" s="1">
        <v>4960</v>
      </c>
      <c r="D21" s="1">
        <v>592</v>
      </c>
      <c r="E21" s="1">
        <v>3521</v>
      </c>
      <c r="F21" s="3">
        <f t="shared" si="0"/>
        <v>4113</v>
      </c>
      <c r="G21" s="1">
        <v>436</v>
      </c>
      <c r="H21" s="1">
        <v>2937</v>
      </c>
      <c r="I21" s="1">
        <f t="shared" si="1"/>
        <v>3373</v>
      </c>
      <c r="J21" s="5">
        <f t="shared" si="2"/>
        <v>0.68004032258064517</v>
      </c>
      <c r="K21" s="3">
        <f t="shared" si="3"/>
        <v>1587</v>
      </c>
      <c r="L21" s="45"/>
    </row>
    <row r="22" spans="1:12" ht="15.75" x14ac:dyDescent="0.25">
      <c r="A22" s="1">
        <v>15</v>
      </c>
      <c r="B22" s="27" t="s">
        <v>8</v>
      </c>
      <c r="C22" s="26">
        <v>10056</v>
      </c>
      <c r="D22" s="26">
        <v>2604</v>
      </c>
      <c r="E22" s="26">
        <v>5370</v>
      </c>
      <c r="F22" s="28">
        <f t="shared" si="0"/>
        <v>7974</v>
      </c>
      <c r="G22" s="26">
        <v>2267</v>
      </c>
      <c r="H22" s="26">
        <v>4493</v>
      </c>
      <c r="I22" s="26">
        <f t="shared" si="1"/>
        <v>6760</v>
      </c>
      <c r="J22" s="29">
        <f t="shared" si="2"/>
        <v>0.67223548130469368</v>
      </c>
      <c r="K22" s="3">
        <f t="shared" si="3"/>
        <v>3296</v>
      </c>
      <c r="L22" s="45"/>
    </row>
    <row r="23" spans="1:12" ht="15.75" x14ac:dyDescent="0.25">
      <c r="A23" s="1">
        <v>16</v>
      </c>
      <c r="B23" s="2" t="s">
        <v>22</v>
      </c>
      <c r="C23" s="1">
        <v>7859</v>
      </c>
      <c r="D23" s="1">
        <v>1635</v>
      </c>
      <c r="E23" s="1">
        <v>4423</v>
      </c>
      <c r="F23" s="3">
        <f t="shared" si="0"/>
        <v>6058</v>
      </c>
      <c r="G23" s="1">
        <v>1497</v>
      </c>
      <c r="H23" s="1">
        <v>3424</v>
      </c>
      <c r="I23" s="1">
        <f t="shared" si="1"/>
        <v>4921</v>
      </c>
      <c r="J23" s="5">
        <f t="shared" si="2"/>
        <v>0.6261610891970989</v>
      </c>
      <c r="K23" s="3">
        <f t="shared" si="3"/>
        <v>2938</v>
      </c>
      <c r="L23" s="45"/>
    </row>
    <row r="24" spans="1:12" ht="15.75" x14ac:dyDescent="0.25">
      <c r="A24" s="1">
        <v>17</v>
      </c>
      <c r="B24" s="2" t="s">
        <v>23</v>
      </c>
      <c r="C24" s="1">
        <v>3530</v>
      </c>
      <c r="D24" s="1">
        <v>1051</v>
      </c>
      <c r="E24" s="1">
        <v>1663</v>
      </c>
      <c r="F24" s="3">
        <f t="shared" si="0"/>
        <v>2714</v>
      </c>
      <c r="G24" s="1">
        <v>827</v>
      </c>
      <c r="H24" s="1">
        <v>1370</v>
      </c>
      <c r="I24" s="1">
        <f t="shared" si="1"/>
        <v>2197</v>
      </c>
      <c r="J24" s="5">
        <f t="shared" si="2"/>
        <v>0.62237960339943343</v>
      </c>
      <c r="K24" s="3">
        <f t="shared" si="3"/>
        <v>1333</v>
      </c>
      <c r="L24" s="45"/>
    </row>
    <row r="25" spans="1:12" ht="15.75" x14ac:dyDescent="0.25">
      <c r="A25" s="1">
        <v>18</v>
      </c>
      <c r="B25" s="27" t="s">
        <v>3</v>
      </c>
      <c r="C25" s="26">
        <v>5448</v>
      </c>
      <c r="D25" s="26">
        <v>244</v>
      </c>
      <c r="E25" s="26">
        <v>3831</v>
      </c>
      <c r="F25" s="28">
        <f t="shared" si="0"/>
        <v>4075</v>
      </c>
      <c r="G25" s="26">
        <v>174</v>
      </c>
      <c r="H25" s="26">
        <v>3204</v>
      </c>
      <c r="I25" s="26">
        <f t="shared" si="1"/>
        <v>3378</v>
      </c>
      <c r="J25" s="29">
        <f t="shared" si="2"/>
        <v>0.62004405286343611</v>
      </c>
      <c r="K25" s="3">
        <f t="shared" si="3"/>
        <v>2070</v>
      </c>
      <c r="L25" s="45"/>
    </row>
    <row r="26" spans="1:12" ht="15.75" x14ac:dyDescent="0.25">
      <c r="A26" s="1">
        <v>19</v>
      </c>
      <c r="B26" s="27" t="s">
        <v>4</v>
      </c>
      <c r="C26" s="26">
        <v>4390</v>
      </c>
      <c r="D26" s="26">
        <v>504</v>
      </c>
      <c r="E26" s="26">
        <v>3076</v>
      </c>
      <c r="F26" s="28">
        <f t="shared" si="0"/>
        <v>3580</v>
      </c>
      <c r="G26" s="26">
        <v>335</v>
      </c>
      <c r="H26" s="26">
        <v>2328</v>
      </c>
      <c r="I26" s="26">
        <f t="shared" si="1"/>
        <v>2663</v>
      </c>
      <c r="J26" s="29">
        <f t="shared" si="2"/>
        <v>0.6066059225512529</v>
      </c>
      <c r="K26" s="3">
        <f t="shared" si="3"/>
        <v>1727</v>
      </c>
      <c r="L26" s="45"/>
    </row>
    <row r="27" spans="1:12" ht="15.75" x14ac:dyDescent="0.25">
      <c r="A27" s="1">
        <v>20</v>
      </c>
      <c r="B27" s="2" t="s">
        <v>21</v>
      </c>
      <c r="C27" s="1">
        <v>3819</v>
      </c>
      <c r="D27" s="1">
        <v>356</v>
      </c>
      <c r="E27" s="1">
        <v>2389</v>
      </c>
      <c r="F27" s="3">
        <f t="shared" si="0"/>
        <v>2745</v>
      </c>
      <c r="G27" s="1">
        <v>162</v>
      </c>
      <c r="H27" s="1">
        <v>2078</v>
      </c>
      <c r="I27" s="1">
        <f t="shared" si="1"/>
        <v>2240</v>
      </c>
      <c r="J27" s="5">
        <f t="shared" si="2"/>
        <v>0.58654097931395655</v>
      </c>
      <c r="K27" s="3">
        <f t="shared" si="3"/>
        <v>1579</v>
      </c>
      <c r="L27" s="45"/>
    </row>
    <row r="28" spans="1:12" ht="15.75" x14ac:dyDescent="0.25">
      <c r="A28" s="1">
        <v>21</v>
      </c>
      <c r="B28" s="27" t="s">
        <v>19</v>
      </c>
      <c r="C28" s="26">
        <v>6342</v>
      </c>
      <c r="D28" s="26">
        <v>817</v>
      </c>
      <c r="E28" s="26">
        <v>3615</v>
      </c>
      <c r="F28" s="28">
        <f t="shared" si="0"/>
        <v>4432</v>
      </c>
      <c r="G28" s="26">
        <v>709</v>
      </c>
      <c r="H28" s="26">
        <v>3003</v>
      </c>
      <c r="I28" s="26">
        <f t="shared" si="1"/>
        <v>3712</v>
      </c>
      <c r="J28" s="29">
        <f t="shared" si="2"/>
        <v>0.58530432040365821</v>
      </c>
      <c r="K28" s="3">
        <f t="shared" si="3"/>
        <v>2630</v>
      </c>
      <c r="L28" s="45"/>
    </row>
    <row r="29" spans="1:12" ht="15.75" x14ac:dyDescent="0.25">
      <c r="A29" s="1">
        <v>22</v>
      </c>
      <c r="B29" s="2" t="s">
        <v>12</v>
      </c>
      <c r="C29" s="1">
        <v>3697</v>
      </c>
      <c r="D29" s="1">
        <v>1057</v>
      </c>
      <c r="E29" s="1">
        <v>1767</v>
      </c>
      <c r="F29" s="3">
        <f t="shared" si="0"/>
        <v>2824</v>
      </c>
      <c r="G29" s="1">
        <v>723</v>
      </c>
      <c r="H29" s="1">
        <v>1408</v>
      </c>
      <c r="I29" s="1">
        <f t="shared" si="1"/>
        <v>2131</v>
      </c>
      <c r="J29" s="5">
        <f t="shared" si="2"/>
        <v>0.57641330808763858</v>
      </c>
      <c r="K29" s="3">
        <f t="shared" si="3"/>
        <v>1566</v>
      </c>
      <c r="L29" s="45"/>
    </row>
    <row r="30" spans="1:12" ht="15.75" x14ac:dyDescent="0.25">
      <c r="A30" s="1">
        <v>23</v>
      </c>
      <c r="B30" s="27" t="s">
        <v>7</v>
      </c>
      <c r="C30" s="26">
        <v>6630</v>
      </c>
      <c r="D30" s="26">
        <v>1799</v>
      </c>
      <c r="E30" s="26">
        <v>2378</v>
      </c>
      <c r="F30" s="28">
        <f t="shared" si="0"/>
        <v>4177</v>
      </c>
      <c r="G30" s="26">
        <v>1503</v>
      </c>
      <c r="H30" s="26">
        <v>1961</v>
      </c>
      <c r="I30" s="26">
        <f t="shared" si="1"/>
        <v>3464</v>
      </c>
      <c r="J30" s="29">
        <f t="shared" si="2"/>
        <v>0.52247360482654603</v>
      </c>
      <c r="K30" s="3">
        <f t="shared" si="3"/>
        <v>3166</v>
      </c>
      <c r="L30" s="45"/>
    </row>
    <row r="31" spans="1:12" ht="15.75" x14ac:dyDescent="0.25">
      <c r="A31" s="1">
        <v>24</v>
      </c>
      <c r="B31" s="27" t="s">
        <v>10</v>
      </c>
      <c r="C31" s="26">
        <v>3740</v>
      </c>
      <c r="D31" s="26">
        <v>633</v>
      </c>
      <c r="E31" s="26">
        <v>1935</v>
      </c>
      <c r="F31" s="28">
        <f t="shared" si="0"/>
        <v>2568</v>
      </c>
      <c r="G31" s="26">
        <v>414</v>
      </c>
      <c r="H31" s="26">
        <v>1500</v>
      </c>
      <c r="I31" s="26">
        <f t="shared" si="1"/>
        <v>1914</v>
      </c>
      <c r="J31" s="29">
        <f t="shared" si="2"/>
        <v>0.5117647058823529</v>
      </c>
      <c r="K31" s="3">
        <f t="shared" si="3"/>
        <v>1826</v>
      </c>
      <c r="L31" s="45"/>
    </row>
    <row r="32" spans="1:12" ht="15.75" x14ac:dyDescent="0.25">
      <c r="A32" s="30">
        <v>25</v>
      </c>
      <c r="B32" s="31" t="s">
        <v>20</v>
      </c>
      <c r="C32" s="32">
        <v>8739</v>
      </c>
      <c r="D32" s="32">
        <v>443</v>
      </c>
      <c r="E32" s="32">
        <v>5533</v>
      </c>
      <c r="F32" s="33">
        <f t="shared" si="0"/>
        <v>5976</v>
      </c>
      <c r="G32" s="32">
        <v>289</v>
      </c>
      <c r="H32" s="32">
        <v>3952</v>
      </c>
      <c r="I32" s="32">
        <f t="shared" si="1"/>
        <v>4241</v>
      </c>
      <c r="J32" s="34">
        <f t="shared" si="2"/>
        <v>0.48529580043483234</v>
      </c>
      <c r="K32" s="35">
        <f t="shared" si="3"/>
        <v>4498</v>
      </c>
      <c r="L32" s="58"/>
    </row>
    <row r="33" spans="1:12" ht="15.75" x14ac:dyDescent="0.25">
      <c r="A33" s="30">
        <v>26</v>
      </c>
      <c r="B33" s="31" t="s">
        <v>5</v>
      </c>
      <c r="C33" s="32">
        <v>5677</v>
      </c>
      <c r="D33" s="32">
        <v>231</v>
      </c>
      <c r="E33" s="32">
        <v>3144</v>
      </c>
      <c r="F33" s="33">
        <f t="shared" si="0"/>
        <v>3375</v>
      </c>
      <c r="G33" s="32">
        <v>191</v>
      </c>
      <c r="H33" s="32">
        <v>2531</v>
      </c>
      <c r="I33" s="32">
        <f t="shared" si="1"/>
        <v>2722</v>
      </c>
      <c r="J33" s="34">
        <f t="shared" si="2"/>
        <v>0.47947859785097763</v>
      </c>
      <c r="K33" s="35">
        <f t="shared" si="3"/>
        <v>2955</v>
      </c>
      <c r="L33" s="58"/>
    </row>
    <row r="34" spans="1:12" ht="15.75" x14ac:dyDescent="0.25">
      <c r="A34" s="30">
        <v>27</v>
      </c>
      <c r="B34" s="31" t="s">
        <v>1</v>
      </c>
      <c r="C34" s="32">
        <v>11328</v>
      </c>
      <c r="D34" s="32">
        <v>234</v>
      </c>
      <c r="E34" s="32">
        <v>6801</v>
      </c>
      <c r="F34" s="33">
        <f t="shared" si="0"/>
        <v>7035</v>
      </c>
      <c r="G34" s="32">
        <v>147</v>
      </c>
      <c r="H34" s="32">
        <v>5197</v>
      </c>
      <c r="I34" s="32">
        <f t="shared" si="1"/>
        <v>5344</v>
      </c>
      <c r="J34" s="34">
        <f t="shared" si="2"/>
        <v>0.47175141242937851</v>
      </c>
      <c r="K34" s="35">
        <f t="shared" si="3"/>
        <v>5984</v>
      </c>
      <c r="L34" s="58"/>
    </row>
    <row r="35" spans="1:12" ht="15.75" x14ac:dyDescent="0.25">
      <c r="A35" s="30">
        <v>28</v>
      </c>
      <c r="B35" s="31" t="s">
        <v>17</v>
      </c>
      <c r="C35" s="32">
        <v>3708</v>
      </c>
      <c r="D35" s="32">
        <v>691</v>
      </c>
      <c r="E35" s="32">
        <v>2016</v>
      </c>
      <c r="F35" s="33">
        <f t="shared" si="0"/>
        <v>2707</v>
      </c>
      <c r="G35" s="32">
        <v>451</v>
      </c>
      <c r="H35" s="32">
        <v>1283</v>
      </c>
      <c r="I35" s="32">
        <f t="shared" si="1"/>
        <v>1734</v>
      </c>
      <c r="J35" s="34">
        <f t="shared" si="2"/>
        <v>0.46763754045307443</v>
      </c>
      <c r="K35" s="35">
        <f t="shared" si="3"/>
        <v>1974</v>
      </c>
      <c r="L35" s="58"/>
    </row>
    <row r="36" spans="1:12" ht="15.75" x14ac:dyDescent="0.25">
      <c r="A36" s="30">
        <v>29</v>
      </c>
      <c r="B36" s="31" t="s">
        <v>18</v>
      </c>
      <c r="C36" s="32">
        <v>4699</v>
      </c>
      <c r="D36" s="32">
        <v>874</v>
      </c>
      <c r="E36" s="32">
        <v>1718</v>
      </c>
      <c r="F36" s="33">
        <f t="shared" si="0"/>
        <v>2592</v>
      </c>
      <c r="G36" s="32">
        <v>725</v>
      </c>
      <c r="H36" s="32">
        <v>1407</v>
      </c>
      <c r="I36" s="32">
        <f t="shared" si="1"/>
        <v>2132</v>
      </c>
      <c r="J36" s="34">
        <f t="shared" si="2"/>
        <v>0.4537135560757608</v>
      </c>
      <c r="K36" s="35">
        <f t="shared" si="3"/>
        <v>2567</v>
      </c>
      <c r="L36" s="58"/>
    </row>
    <row r="37" spans="1:12" ht="15.75" x14ac:dyDescent="0.25">
      <c r="A37" s="30">
        <v>30</v>
      </c>
      <c r="B37" s="31" t="s">
        <v>2</v>
      </c>
      <c r="C37" s="32">
        <v>5057</v>
      </c>
      <c r="D37" s="32">
        <v>212</v>
      </c>
      <c r="E37" s="32">
        <v>3776</v>
      </c>
      <c r="F37" s="33">
        <f t="shared" si="0"/>
        <v>3988</v>
      </c>
      <c r="G37" s="32">
        <v>118</v>
      </c>
      <c r="H37" s="32">
        <v>2108</v>
      </c>
      <c r="I37" s="32">
        <f t="shared" si="1"/>
        <v>2226</v>
      </c>
      <c r="J37" s="34">
        <f t="shared" si="2"/>
        <v>0.44018192604310857</v>
      </c>
      <c r="K37" s="35">
        <f t="shared" si="3"/>
        <v>2831</v>
      </c>
      <c r="L37" s="58"/>
    </row>
    <row r="38" spans="1:12" ht="15.75" x14ac:dyDescent="0.25">
      <c r="A38" s="30">
        <v>31</v>
      </c>
      <c r="B38" s="31" t="s">
        <v>9</v>
      </c>
      <c r="C38" s="32">
        <v>7526</v>
      </c>
      <c r="D38" s="32">
        <v>360</v>
      </c>
      <c r="E38" s="32">
        <v>3801</v>
      </c>
      <c r="F38" s="33">
        <f t="shared" si="0"/>
        <v>4161</v>
      </c>
      <c r="G38" s="32">
        <v>226</v>
      </c>
      <c r="H38" s="32">
        <v>2899</v>
      </c>
      <c r="I38" s="32">
        <f t="shared" si="1"/>
        <v>3125</v>
      </c>
      <c r="J38" s="34">
        <f t="shared" si="2"/>
        <v>0.41522721233058729</v>
      </c>
      <c r="K38" s="35">
        <f t="shared" si="3"/>
        <v>4401</v>
      </c>
      <c r="L38" s="58"/>
    </row>
    <row r="39" spans="1:12" ht="15.75" x14ac:dyDescent="0.25">
      <c r="A39" s="156" t="s">
        <v>32</v>
      </c>
      <c r="B39" s="156"/>
      <c r="C39" s="61">
        <f>SUM(C8:C38)</f>
        <v>151176</v>
      </c>
      <c r="D39" s="7">
        <f t="shared" ref="D39:I39" si="4">SUM(D8:D38)</f>
        <v>20585</v>
      </c>
      <c r="E39" s="7">
        <f t="shared" si="4"/>
        <v>95304</v>
      </c>
      <c r="F39" s="8">
        <f>SUM(F8:F38)</f>
        <v>115889</v>
      </c>
      <c r="G39" s="7">
        <f t="shared" si="4"/>
        <v>16712</v>
      </c>
      <c r="H39" s="7">
        <f t="shared" si="4"/>
        <v>76950</v>
      </c>
      <c r="I39" s="7">
        <f t="shared" si="4"/>
        <v>93662</v>
      </c>
      <c r="J39" s="14">
        <f t="shared" ref="J39" si="5">I39/C39</f>
        <v>0.61955601418214534</v>
      </c>
      <c r="K39" s="8">
        <f>SUM(K8:K38)</f>
        <v>57814</v>
      </c>
      <c r="L39" s="45"/>
    </row>
    <row r="40" spans="1:12" x14ac:dyDescent="0.2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</row>
  </sheetData>
  <sortState ref="A8:L38">
    <sortCondition descending="1" ref="J8:J38"/>
  </sortState>
  <mergeCells count="13">
    <mergeCell ref="L5:L7"/>
    <mergeCell ref="D6:F6"/>
    <mergeCell ref="G6:I6"/>
    <mergeCell ref="A39:B39"/>
    <mergeCell ref="A2:K2"/>
    <mergeCell ref="A3:K3"/>
    <mergeCell ref="A4:K4"/>
    <mergeCell ref="A5:A7"/>
    <mergeCell ref="B5:B7"/>
    <mergeCell ref="C5:C7"/>
    <mergeCell ref="D5:I5"/>
    <mergeCell ref="J5:J7"/>
    <mergeCell ref="K5:K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0"/>
  <sheetViews>
    <sheetView workbookViewId="0">
      <selection activeCell="N6" sqref="A1:XFD1048576"/>
    </sheetView>
  </sheetViews>
  <sheetFormatPr defaultRowHeight="12.75" x14ac:dyDescent="0.2"/>
  <cols>
    <col min="2" max="2" width="14.5703125" customWidth="1"/>
    <col min="3" max="3" width="11.7109375" customWidth="1"/>
    <col min="4" max="4" width="12.140625" customWidth="1"/>
    <col min="5" max="6" width="11.5703125" customWidth="1"/>
    <col min="7" max="7" width="11.140625" customWidth="1"/>
    <col min="8" max="8" width="10.7109375" customWidth="1"/>
    <col min="9" max="9" width="11.85546875" customWidth="1"/>
    <col min="10" max="10" width="12.7109375" customWidth="1"/>
    <col min="11" max="11" width="14.42578125" customWidth="1"/>
  </cols>
  <sheetData>
    <row r="2" spans="1:12" ht="11.25" customHeight="1" x14ac:dyDescent="0.2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</row>
    <row r="3" spans="1:12" ht="65.25" customHeight="1" x14ac:dyDescent="0.2">
      <c r="A3" s="152" t="s">
        <v>58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</row>
    <row r="4" spans="1:12" ht="16.5" x14ac:dyDescent="0.2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2"/>
    </row>
    <row r="5" spans="1:12" ht="22.5" customHeight="1" x14ac:dyDescent="0.2">
      <c r="A5" s="153" t="s">
        <v>0</v>
      </c>
      <c r="B5" s="153" t="s">
        <v>33</v>
      </c>
      <c r="C5" s="153" t="s">
        <v>39</v>
      </c>
      <c r="D5" s="156" t="s">
        <v>34</v>
      </c>
      <c r="E5" s="156"/>
      <c r="F5" s="156"/>
      <c r="G5" s="156"/>
      <c r="H5" s="156"/>
      <c r="I5" s="156"/>
      <c r="J5" s="153" t="s">
        <v>40</v>
      </c>
      <c r="K5" s="151" t="s">
        <v>55</v>
      </c>
      <c r="L5" s="157" t="s">
        <v>50</v>
      </c>
    </row>
    <row r="6" spans="1:12" ht="48.75" customHeight="1" x14ac:dyDescent="0.2">
      <c r="A6" s="154"/>
      <c r="B6" s="154"/>
      <c r="C6" s="154"/>
      <c r="D6" s="151" t="s">
        <v>35</v>
      </c>
      <c r="E6" s="151"/>
      <c r="F6" s="151"/>
      <c r="G6" s="151" t="s">
        <v>36</v>
      </c>
      <c r="H6" s="151"/>
      <c r="I6" s="151"/>
      <c r="J6" s="154"/>
      <c r="K6" s="151"/>
      <c r="L6" s="157"/>
    </row>
    <row r="7" spans="1:12" ht="63" x14ac:dyDescent="0.2">
      <c r="A7" s="155"/>
      <c r="B7" s="155"/>
      <c r="C7" s="155"/>
      <c r="D7" s="9" t="s">
        <v>41</v>
      </c>
      <c r="E7" s="60" t="s">
        <v>42</v>
      </c>
      <c r="F7" s="60" t="s">
        <v>43</v>
      </c>
      <c r="G7" s="60" t="s">
        <v>38</v>
      </c>
      <c r="H7" s="60" t="s">
        <v>37</v>
      </c>
      <c r="I7" s="60" t="s">
        <v>43</v>
      </c>
      <c r="J7" s="155"/>
      <c r="K7" s="151"/>
      <c r="L7" s="157"/>
    </row>
    <row r="8" spans="1:12" ht="15.75" x14ac:dyDescent="0.25">
      <c r="A8" s="46">
        <v>1</v>
      </c>
      <c r="B8" s="47" t="s">
        <v>30</v>
      </c>
      <c r="C8" s="46">
        <v>2402</v>
      </c>
      <c r="D8" s="46">
        <v>85</v>
      </c>
      <c r="E8" s="46">
        <v>2804</v>
      </c>
      <c r="F8" s="48">
        <f t="shared" ref="F8:F38" si="0">SUM(D8:E8)</f>
        <v>2889</v>
      </c>
      <c r="G8" s="46">
        <v>58</v>
      </c>
      <c r="H8" s="46">
        <v>2585</v>
      </c>
      <c r="I8" s="46">
        <f t="shared" ref="I8:I38" si="1">SUM(G8:H8)</f>
        <v>2643</v>
      </c>
      <c r="J8" s="49">
        <f t="shared" ref="J8:J38" si="2">I8/C8</f>
        <v>1.1003330557868443</v>
      </c>
      <c r="K8" s="48">
        <v>0</v>
      </c>
      <c r="L8" s="51">
        <f>I8-C8</f>
        <v>241</v>
      </c>
    </row>
    <row r="9" spans="1:12" ht="15.75" x14ac:dyDescent="0.25">
      <c r="A9" s="46">
        <v>2</v>
      </c>
      <c r="B9" s="47" t="s">
        <v>27</v>
      </c>
      <c r="C9" s="46">
        <v>1884</v>
      </c>
      <c r="D9" s="46">
        <v>118</v>
      </c>
      <c r="E9" s="46">
        <v>2113</v>
      </c>
      <c r="F9" s="48">
        <f t="shared" si="0"/>
        <v>2231</v>
      </c>
      <c r="G9" s="46">
        <v>89</v>
      </c>
      <c r="H9" s="46">
        <v>1909</v>
      </c>
      <c r="I9" s="46">
        <f t="shared" si="1"/>
        <v>1998</v>
      </c>
      <c r="J9" s="49">
        <f t="shared" si="2"/>
        <v>1.0605095541401275</v>
      </c>
      <c r="K9" s="48">
        <v>0</v>
      </c>
      <c r="L9" s="51">
        <f>I9-C9</f>
        <v>114</v>
      </c>
    </row>
    <row r="10" spans="1:12" ht="15.75" x14ac:dyDescent="0.25">
      <c r="A10" s="46">
        <v>3</v>
      </c>
      <c r="B10" s="47" t="s">
        <v>29</v>
      </c>
      <c r="C10" s="46">
        <v>2116</v>
      </c>
      <c r="D10" s="46">
        <v>405</v>
      </c>
      <c r="E10" s="46">
        <v>1868</v>
      </c>
      <c r="F10" s="48">
        <f t="shared" si="0"/>
        <v>2273</v>
      </c>
      <c r="G10" s="46">
        <v>393</v>
      </c>
      <c r="H10" s="46">
        <v>1775</v>
      </c>
      <c r="I10" s="46">
        <f t="shared" si="1"/>
        <v>2168</v>
      </c>
      <c r="J10" s="49">
        <f t="shared" si="2"/>
        <v>1.0245746691871456</v>
      </c>
      <c r="K10" s="48">
        <v>0</v>
      </c>
      <c r="L10" s="51">
        <f>I10-C10</f>
        <v>52</v>
      </c>
    </row>
    <row r="11" spans="1:12" ht="15.75" x14ac:dyDescent="0.25">
      <c r="A11" s="52">
        <v>4</v>
      </c>
      <c r="B11" s="53" t="s">
        <v>31</v>
      </c>
      <c r="C11" s="52">
        <v>3557</v>
      </c>
      <c r="D11" s="52">
        <v>1106</v>
      </c>
      <c r="E11" s="52">
        <v>2533</v>
      </c>
      <c r="F11" s="54">
        <f t="shared" si="0"/>
        <v>3639</v>
      </c>
      <c r="G11" s="52">
        <v>1061</v>
      </c>
      <c r="H11" s="52">
        <v>2337</v>
      </c>
      <c r="I11" s="52">
        <f t="shared" si="1"/>
        <v>3398</v>
      </c>
      <c r="J11" s="55">
        <f t="shared" si="2"/>
        <v>0.95529940961484394</v>
      </c>
      <c r="K11" s="54">
        <f t="shared" ref="K11:K38" si="3">C11-I11</f>
        <v>159</v>
      </c>
      <c r="L11" s="57"/>
    </row>
    <row r="12" spans="1:12" ht="15.75" x14ac:dyDescent="0.25">
      <c r="A12" s="52">
        <v>5</v>
      </c>
      <c r="B12" s="72" t="s">
        <v>13</v>
      </c>
      <c r="C12" s="73">
        <v>4210</v>
      </c>
      <c r="D12" s="73">
        <v>108</v>
      </c>
      <c r="E12" s="73">
        <v>4348</v>
      </c>
      <c r="F12" s="74">
        <f t="shared" si="0"/>
        <v>4456</v>
      </c>
      <c r="G12" s="73">
        <v>92</v>
      </c>
      <c r="H12" s="73">
        <v>3845</v>
      </c>
      <c r="I12" s="52">
        <f t="shared" si="1"/>
        <v>3937</v>
      </c>
      <c r="J12" s="75">
        <f t="shared" si="2"/>
        <v>0.93515439429928737</v>
      </c>
      <c r="K12" s="54">
        <f t="shared" si="3"/>
        <v>273</v>
      </c>
      <c r="L12" s="57"/>
    </row>
    <row r="13" spans="1:12" ht="15.75" x14ac:dyDescent="0.25">
      <c r="A13" s="15">
        <v>6</v>
      </c>
      <c r="B13" s="16" t="s">
        <v>28</v>
      </c>
      <c r="C13" s="15">
        <v>3189</v>
      </c>
      <c r="D13" s="15">
        <v>136</v>
      </c>
      <c r="E13" s="15">
        <v>3032</v>
      </c>
      <c r="F13" s="17">
        <f t="shared" si="0"/>
        <v>3168</v>
      </c>
      <c r="G13" s="15">
        <v>125</v>
      </c>
      <c r="H13" s="15">
        <v>2510</v>
      </c>
      <c r="I13" s="15">
        <f t="shared" si="1"/>
        <v>2635</v>
      </c>
      <c r="J13" s="18">
        <f t="shared" si="2"/>
        <v>0.82627783004076516</v>
      </c>
      <c r="K13" s="17">
        <f t="shared" si="3"/>
        <v>554</v>
      </c>
      <c r="L13" s="59"/>
    </row>
    <row r="14" spans="1:12" ht="15.75" x14ac:dyDescent="0.25">
      <c r="A14" s="15">
        <v>7</v>
      </c>
      <c r="B14" s="16" t="s">
        <v>26</v>
      </c>
      <c r="C14" s="15">
        <v>1519</v>
      </c>
      <c r="D14" s="15">
        <v>291</v>
      </c>
      <c r="E14" s="15">
        <v>1128</v>
      </c>
      <c r="F14" s="17">
        <f t="shared" si="0"/>
        <v>1419</v>
      </c>
      <c r="G14" s="15">
        <v>278</v>
      </c>
      <c r="H14" s="15">
        <v>907</v>
      </c>
      <c r="I14" s="15">
        <f t="shared" si="1"/>
        <v>1185</v>
      </c>
      <c r="J14" s="18">
        <f t="shared" si="2"/>
        <v>0.78011849901250818</v>
      </c>
      <c r="K14" s="17">
        <f t="shared" si="3"/>
        <v>334</v>
      </c>
      <c r="L14" s="59"/>
    </row>
    <row r="15" spans="1:12" ht="15.75" x14ac:dyDescent="0.25">
      <c r="A15" s="15">
        <v>8</v>
      </c>
      <c r="B15" s="16" t="s">
        <v>14</v>
      </c>
      <c r="C15" s="15">
        <v>3681</v>
      </c>
      <c r="D15" s="15">
        <v>544</v>
      </c>
      <c r="E15" s="15">
        <v>2812</v>
      </c>
      <c r="F15" s="17">
        <f t="shared" si="0"/>
        <v>3356</v>
      </c>
      <c r="G15" s="15">
        <v>444</v>
      </c>
      <c r="H15" s="15">
        <v>2399</v>
      </c>
      <c r="I15" s="15">
        <f t="shared" si="1"/>
        <v>2843</v>
      </c>
      <c r="J15" s="18">
        <f t="shared" si="2"/>
        <v>0.7723444716109753</v>
      </c>
      <c r="K15" s="17">
        <f t="shared" si="3"/>
        <v>838</v>
      </c>
      <c r="L15" s="59"/>
    </row>
    <row r="16" spans="1:12" ht="15.75" x14ac:dyDescent="0.25">
      <c r="A16" s="15">
        <v>9</v>
      </c>
      <c r="B16" s="38" t="s">
        <v>16</v>
      </c>
      <c r="C16" s="39">
        <v>6223</v>
      </c>
      <c r="D16" s="39">
        <v>296</v>
      </c>
      <c r="E16" s="39">
        <v>5178</v>
      </c>
      <c r="F16" s="40">
        <f t="shared" si="0"/>
        <v>5474</v>
      </c>
      <c r="G16" s="39">
        <v>227</v>
      </c>
      <c r="H16" s="39">
        <v>4466</v>
      </c>
      <c r="I16" s="39">
        <f t="shared" si="1"/>
        <v>4693</v>
      </c>
      <c r="J16" s="41">
        <f t="shared" si="2"/>
        <v>0.75413787562268997</v>
      </c>
      <c r="K16" s="17">
        <f t="shared" si="3"/>
        <v>1530</v>
      </c>
      <c r="L16" s="59"/>
    </row>
    <row r="17" spans="1:12" ht="15.75" x14ac:dyDescent="0.25">
      <c r="A17" s="15">
        <v>10</v>
      </c>
      <c r="B17" s="16" t="s">
        <v>15</v>
      </c>
      <c r="C17" s="15">
        <v>2908</v>
      </c>
      <c r="D17" s="15">
        <v>830</v>
      </c>
      <c r="E17" s="15">
        <v>1764</v>
      </c>
      <c r="F17" s="17">
        <f t="shared" si="0"/>
        <v>2594</v>
      </c>
      <c r="G17" s="15">
        <v>703</v>
      </c>
      <c r="H17" s="15">
        <v>1474</v>
      </c>
      <c r="I17" s="15">
        <f t="shared" si="1"/>
        <v>2177</v>
      </c>
      <c r="J17" s="18">
        <f t="shared" si="2"/>
        <v>0.74862448418156813</v>
      </c>
      <c r="K17" s="17">
        <f t="shared" si="3"/>
        <v>731</v>
      </c>
      <c r="L17" s="59"/>
    </row>
    <row r="18" spans="1:12" ht="15.75" x14ac:dyDescent="0.25">
      <c r="A18" s="15">
        <v>11</v>
      </c>
      <c r="B18" s="38" t="s">
        <v>11</v>
      </c>
      <c r="C18" s="39">
        <v>5697</v>
      </c>
      <c r="D18" s="39">
        <v>453</v>
      </c>
      <c r="E18" s="39">
        <v>4276</v>
      </c>
      <c r="F18" s="40">
        <f t="shared" si="0"/>
        <v>4729</v>
      </c>
      <c r="G18" s="39">
        <v>347</v>
      </c>
      <c r="H18" s="39">
        <v>3825</v>
      </c>
      <c r="I18" s="39">
        <f t="shared" si="1"/>
        <v>4172</v>
      </c>
      <c r="J18" s="41">
        <f t="shared" si="2"/>
        <v>0.7323152536422679</v>
      </c>
      <c r="K18" s="17">
        <f t="shared" si="3"/>
        <v>1525</v>
      </c>
      <c r="L18" s="59"/>
    </row>
    <row r="19" spans="1:12" ht="15.75" x14ac:dyDescent="0.25">
      <c r="A19" s="15">
        <v>12</v>
      </c>
      <c r="B19" s="16" t="s">
        <v>6</v>
      </c>
      <c r="C19" s="15">
        <v>4960</v>
      </c>
      <c r="D19" s="15">
        <v>595</v>
      </c>
      <c r="E19" s="15">
        <v>3540</v>
      </c>
      <c r="F19" s="17">
        <f t="shared" si="0"/>
        <v>4135</v>
      </c>
      <c r="G19" s="15">
        <v>445</v>
      </c>
      <c r="H19" s="15">
        <v>3028</v>
      </c>
      <c r="I19" s="15">
        <f t="shared" si="1"/>
        <v>3473</v>
      </c>
      <c r="J19" s="18">
        <f t="shared" si="2"/>
        <v>0.7002016129032258</v>
      </c>
      <c r="K19" s="17">
        <f t="shared" si="3"/>
        <v>1487</v>
      </c>
      <c r="L19" s="59"/>
    </row>
    <row r="20" spans="1:12" ht="15.75" x14ac:dyDescent="0.25">
      <c r="A20" s="1">
        <v>13</v>
      </c>
      <c r="B20" s="2" t="s">
        <v>25</v>
      </c>
      <c r="C20" s="1">
        <v>3939</v>
      </c>
      <c r="D20" s="1">
        <v>1099</v>
      </c>
      <c r="E20" s="1">
        <v>1881</v>
      </c>
      <c r="F20" s="3">
        <f t="shared" si="0"/>
        <v>2980</v>
      </c>
      <c r="G20" s="1">
        <v>1055</v>
      </c>
      <c r="H20" s="1">
        <v>1695</v>
      </c>
      <c r="I20" s="1">
        <f t="shared" si="1"/>
        <v>2750</v>
      </c>
      <c r="J20" s="5">
        <f t="shared" si="2"/>
        <v>0.69814673775069813</v>
      </c>
      <c r="K20" s="3">
        <f t="shared" si="3"/>
        <v>1189</v>
      </c>
      <c r="L20" s="45"/>
    </row>
    <row r="21" spans="1:12" ht="15.75" x14ac:dyDescent="0.25">
      <c r="A21" s="1">
        <v>14</v>
      </c>
      <c r="B21" s="27" t="s">
        <v>8</v>
      </c>
      <c r="C21" s="26">
        <v>10056</v>
      </c>
      <c r="D21" s="26">
        <v>2631</v>
      </c>
      <c r="E21" s="26">
        <v>5470</v>
      </c>
      <c r="F21" s="28">
        <f t="shared" si="0"/>
        <v>8101</v>
      </c>
      <c r="G21" s="26">
        <v>2311</v>
      </c>
      <c r="H21" s="26">
        <v>4559</v>
      </c>
      <c r="I21" s="26">
        <f t="shared" si="1"/>
        <v>6870</v>
      </c>
      <c r="J21" s="29">
        <f t="shared" si="2"/>
        <v>0.68317422434367536</v>
      </c>
      <c r="K21" s="3">
        <f t="shared" si="3"/>
        <v>3186</v>
      </c>
      <c r="L21" s="45"/>
    </row>
    <row r="22" spans="1:12" ht="15.75" x14ac:dyDescent="0.25">
      <c r="A22" s="1">
        <v>15</v>
      </c>
      <c r="B22" s="27" t="s">
        <v>4</v>
      </c>
      <c r="C22" s="26">
        <v>4390</v>
      </c>
      <c r="D22" s="26">
        <v>408</v>
      </c>
      <c r="E22" s="26">
        <v>3482</v>
      </c>
      <c r="F22" s="28">
        <f t="shared" si="0"/>
        <v>3890</v>
      </c>
      <c r="G22" s="26">
        <v>276</v>
      </c>
      <c r="H22" s="26">
        <v>2649</v>
      </c>
      <c r="I22" s="26">
        <f t="shared" si="1"/>
        <v>2925</v>
      </c>
      <c r="J22" s="29">
        <f t="shared" si="2"/>
        <v>0.66628701594533024</v>
      </c>
      <c r="K22" s="3">
        <f t="shared" si="3"/>
        <v>1465</v>
      </c>
      <c r="L22" s="45"/>
    </row>
    <row r="23" spans="1:12" ht="15.75" x14ac:dyDescent="0.25">
      <c r="A23" s="1">
        <v>16</v>
      </c>
      <c r="B23" s="2" t="s">
        <v>22</v>
      </c>
      <c r="C23" s="1">
        <v>7859</v>
      </c>
      <c r="D23" s="1">
        <v>1501</v>
      </c>
      <c r="E23" s="1">
        <v>4756</v>
      </c>
      <c r="F23" s="3">
        <f t="shared" si="0"/>
        <v>6257</v>
      </c>
      <c r="G23" s="1">
        <v>1376</v>
      </c>
      <c r="H23" s="1">
        <v>3800</v>
      </c>
      <c r="I23" s="1">
        <f t="shared" si="1"/>
        <v>5176</v>
      </c>
      <c r="J23" s="5">
        <f t="shared" si="2"/>
        <v>0.65860796538999877</v>
      </c>
      <c r="K23" s="3">
        <f t="shared" si="3"/>
        <v>2683</v>
      </c>
      <c r="L23" s="45"/>
    </row>
    <row r="24" spans="1:12" ht="15.75" x14ac:dyDescent="0.25">
      <c r="A24" s="1">
        <v>17</v>
      </c>
      <c r="B24" s="2" t="s">
        <v>24</v>
      </c>
      <c r="C24" s="1">
        <v>2646</v>
      </c>
      <c r="D24" s="1">
        <v>536</v>
      </c>
      <c r="E24" s="1">
        <v>1494</v>
      </c>
      <c r="F24" s="3">
        <f t="shared" si="0"/>
        <v>2030</v>
      </c>
      <c r="G24" s="1">
        <v>501</v>
      </c>
      <c r="H24" s="1">
        <v>1239</v>
      </c>
      <c r="I24" s="1">
        <f t="shared" si="1"/>
        <v>1740</v>
      </c>
      <c r="J24" s="5">
        <f t="shared" si="2"/>
        <v>0.65759637188208619</v>
      </c>
      <c r="K24" s="3">
        <f t="shared" si="3"/>
        <v>906</v>
      </c>
      <c r="L24" s="45"/>
    </row>
    <row r="25" spans="1:12" ht="15.75" x14ac:dyDescent="0.25">
      <c r="A25" s="1">
        <v>18</v>
      </c>
      <c r="B25" s="2" t="s">
        <v>23</v>
      </c>
      <c r="C25" s="1">
        <v>3530</v>
      </c>
      <c r="D25" s="1">
        <v>1064</v>
      </c>
      <c r="E25" s="1">
        <v>1665</v>
      </c>
      <c r="F25" s="3">
        <f t="shared" si="0"/>
        <v>2729</v>
      </c>
      <c r="G25" s="1">
        <v>869</v>
      </c>
      <c r="H25" s="1">
        <v>1391</v>
      </c>
      <c r="I25" s="1">
        <f t="shared" si="1"/>
        <v>2260</v>
      </c>
      <c r="J25" s="5">
        <f t="shared" si="2"/>
        <v>0.64022662889518411</v>
      </c>
      <c r="K25" s="3">
        <f t="shared" si="3"/>
        <v>1270</v>
      </c>
      <c r="L25" s="45"/>
    </row>
    <row r="26" spans="1:12" ht="15.75" x14ac:dyDescent="0.25">
      <c r="A26" s="1">
        <v>19</v>
      </c>
      <c r="B26" s="27" t="s">
        <v>3</v>
      </c>
      <c r="C26" s="26">
        <v>5448</v>
      </c>
      <c r="D26" s="26">
        <v>245</v>
      </c>
      <c r="E26" s="26">
        <v>3999</v>
      </c>
      <c r="F26" s="28">
        <f t="shared" si="0"/>
        <v>4244</v>
      </c>
      <c r="G26" s="26">
        <v>172</v>
      </c>
      <c r="H26" s="26">
        <v>3276</v>
      </c>
      <c r="I26" s="26">
        <f t="shared" si="1"/>
        <v>3448</v>
      </c>
      <c r="J26" s="29">
        <f t="shared" si="2"/>
        <v>0.63289280469897213</v>
      </c>
      <c r="K26" s="3">
        <f t="shared" si="3"/>
        <v>2000</v>
      </c>
      <c r="L26" s="45"/>
    </row>
    <row r="27" spans="1:12" ht="15.75" x14ac:dyDescent="0.25">
      <c r="A27" s="1">
        <v>20</v>
      </c>
      <c r="B27" s="27" t="s">
        <v>19</v>
      </c>
      <c r="C27" s="26">
        <v>6342</v>
      </c>
      <c r="D27" s="26">
        <v>684</v>
      </c>
      <c r="E27" s="26">
        <v>4015</v>
      </c>
      <c r="F27" s="28">
        <f t="shared" si="0"/>
        <v>4699</v>
      </c>
      <c r="G27" s="26">
        <v>596</v>
      </c>
      <c r="H27" s="26">
        <v>3324</v>
      </c>
      <c r="I27" s="26">
        <f t="shared" si="1"/>
        <v>3920</v>
      </c>
      <c r="J27" s="29">
        <f t="shared" si="2"/>
        <v>0.61810154525386318</v>
      </c>
      <c r="K27" s="3">
        <f t="shared" si="3"/>
        <v>2422</v>
      </c>
      <c r="L27" s="45"/>
    </row>
    <row r="28" spans="1:12" ht="15.75" x14ac:dyDescent="0.25">
      <c r="A28" s="1">
        <v>21</v>
      </c>
      <c r="B28" s="2" t="s">
        <v>12</v>
      </c>
      <c r="C28" s="1">
        <v>3697</v>
      </c>
      <c r="D28" s="1">
        <v>1115</v>
      </c>
      <c r="E28" s="1">
        <v>1768</v>
      </c>
      <c r="F28" s="3">
        <f t="shared" si="0"/>
        <v>2883</v>
      </c>
      <c r="G28" s="1">
        <v>772</v>
      </c>
      <c r="H28" s="1">
        <v>1414</v>
      </c>
      <c r="I28" s="1">
        <f t="shared" si="1"/>
        <v>2186</v>
      </c>
      <c r="J28" s="5">
        <f t="shared" si="2"/>
        <v>0.59129023532593994</v>
      </c>
      <c r="K28" s="3">
        <f t="shared" si="3"/>
        <v>1511</v>
      </c>
      <c r="L28" s="45"/>
    </row>
    <row r="29" spans="1:12" ht="15.75" x14ac:dyDescent="0.25">
      <c r="A29" s="1">
        <v>22</v>
      </c>
      <c r="B29" s="2" t="s">
        <v>21</v>
      </c>
      <c r="C29" s="1">
        <v>3819</v>
      </c>
      <c r="D29" s="1">
        <v>362</v>
      </c>
      <c r="E29" s="1">
        <v>2391</v>
      </c>
      <c r="F29" s="3">
        <f t="shared" si="0"/>
        <v>2753</v>
      </c>
      <c r="G29" s="1">
        <v>166</v>
      </c>
      <c r="H29" s="1">
        <v>2087</v>
      </c>
      <c r="I29" s="1">
        <f t="shared" si="1"/>
        <v>2253</v>
      </c>
      <c r="J29" s="5">
        <f t="shared" si="2"/>
        <v>0.58994501178318937</v>
      </c>
      <c r="K29" s="3">
        <f t="shared" si="3"/>
        <v>1566</v>
      </c>
      <c r="L29" s="45"/>
    </row>
    <row r="30" spans="1:12" ht="15.75" x14ac:dyDescent="0.25">
      <c r="A30" s="1">
        <v>23</v>
      </c>
      <c r="B30" s="27" t="s">
        <v>17</v>
      </c>
      <c r="C30" s="26">
        <v>3708</v>
      </c>
      <c r="D30" s="26">
        <v>622</v>
      </c>
      <c r="E30" s="26">
        <v>2242</v>
      </c>
      <c r="F30" s="28">
        <f t="shared" si="0"/>
        <v>2864</v>
      </c>
      <c r="G30" s="26">
        <v>423</v>
      </c>
      <c r="H30" s="26">
        <v>1585</v>
      </c>
      <c r="I30" s="26">
        <f t="shared" si="1"/>
        <v>2008</v>
      </c>
      <c r="J30" s="29">
        <f t="shared" si="2"/>
        <v>0.54153182308522119</v>
      </c>
      <c r="K30" s="3">
        <f t="shared" si="3"/>
        <v>1700</v>
      </c>
      <c r="L30" s="45"/>
    </row>
    <row r="31" spans="1:12" ht="15.75" x14ac:dyDescent="0.25">
      <c r="A31" s="1">
        <v>24</v>
      </c>
      <c r="B31" s="27" t="s">
        <v>20</v>
      </c>
      <c r="C31" s="26">
        <v>8739</v>
      </c>
      <c r="D31" s="26">
        <v>438</v>
      </c>
      <c r="E31" s="26">
        <v>5961</v>
      </c>
      <c r="F31" s="28">
        <f t="shared" si="0"/>
        <v>6399</v>
      </c>
      <c r="G31" s="26">
        <v>302</v>
      </c>
      <c r="H31" s="26">
        <v>4412</v>
      </c>
      <c r="I31" s="26">
        <f t="shared" si="1"/>
        <v>4714</v>
      </c>
      <c r="J31" s="29">
        <f t="shared" si="2"/>
        <v>0.53942098638288138</v>
      </c>
      <c r="K31" s="3">
        <f t="shared" si="3"/>
        <v>4025</v>
      </c>
      <c r="L31" s="45"/>
    </row>
    <row r="32" spans="1:12" ht="15.75" x14ac:dyDescent="0.25">
      <c r="A32" s="1">
        <v>25</v>
      </c>
      <c r="B32" s="27" t="s">
        <v>7</v>
      </c>
      <c r="C32" s="26">
        <v>6630</v>
      </c>
      <c r="D32" s="26">
        <v>1598</v>
      </c>
      <c r="E32" s="26">
        <v>2781</v>
      </c>
      <c r="F32" s="28">
        <f t="shared" si="0"/>
        <v>4379</v>
      </c>
      <c r="G32" s="26">
        <v>1346</v>
      </c>
      <c r="H32" s="26">
        <v>2229</v>
      </c>
      <c r="I32" s="26">
        <f t="shared" si="1"/>
        <v>3575</v>
      </c>
      <c r="J32" s="29">
        <f t="shared" si="2"/>
        <v>0.53921568627450978</v>
      </c>
      <c r="K32" s="3">
        <f t="shared" si="3"/>
        <v>3055</v>
      </c>
      <c r="L32" s="45"/>
    </row>
    <row r="33" spans="1:12" ht="15.75" x14ac:dyDescent="0.25">
      <c r="A33" s="1">
        <v>26</v>
      </c>
      <c r="B33" s="27" t="s">
        <v>10</v>
      </c>
      <c r="C33" s="26">
        <v>3740</v>
      </c>
      <c r="D33" s="26">
        <v>638</v>
      </c>
      <c r="E33" s="26">
        <v>1942</v>
      </c>
      <c r="F33" s="28">
        <f t="shared" si="0"/>
        <v>2580</v>
      </c>
      <c r="G33" s="26">
        <v>424</v>
      </c>
      <c r="H33" s="26">
        <v>1519</v>
      </c>
      <c r="I33" s="26">
        <f t="shared" si="1"/>
        <v>1943</v>
      </c>
      <c r="J33" s="29">
        <f t="shared" si="2"/>
        <v>0.51951871657754012</v>
      </c>
      <c r="K33" s="3">
        <f t="shared" si="3"/>
        <v>1797</v>
      </c>
      <c r="L33" s="45"/>
    </row>
    <row r="34" spans="1:12" ht="15.75" x14ac:dyDescent="0.25">
      <c r="A34" s="1">
        <v>27</v>
      </c>
      <c r="B34" s="27" t="s">
        <v>5</v>
      </c>
      <c r="C34" s="26">
        <v>5677</v>
      </c>
      <c r="D34" s="26">
        <v>219</v>
      </c>
      <c r="E34" s="26">
        <v>3518</v>
      </c>
      <c r="F34" s="28">
        <f t="shared" si="0"/>
        <v>3737</v>
      </c>
      <c r="G34" s="26">
        <v>187</v>
      </c>
      <c r="H34" s="26">
        <v>2750</v>
      </c>
      <c r="I34" s="26">
        <f t="shared" si="1"/>
        <v>2937</v>
      </c>
      <c r="J34" s="29">
        <f t="shared" si="2"/>
        <v>0.51735071340496741</v>
      </c>
      <c r="K34" s="3">
        <f t="shared" si="3"/>
        <v>2740</v>
      </c>
      <c r="L34" s="45"/>
    </row>
    <row r="35" spans="1:12" ht="15.75" x14ac:dyDescent="0.25">
      <c r="A35" s="1">
        <v>28</v>
      </c>
      <c r="B35" s="27" t="s">
        <v>1</v>
      </c>
      <c r="C35" s="26">
        <v>11328</v>
      </c>
      <c r="D35" s="26">
        <v>233</v>
      </c>
      <c r="E35" s="26">
        <v>7279</v>
      </c>
      <c r="F35" s="28">
        <f t="shared" si="0"/>
        <v>7512</v>
      </c>
      <c r="G35" s="26">
        <v>144</v>
      </c>
      <c r="H35" s="26">
        <v>5583</v>
      </c>
      <c r="I35" s="26">
        <f t="shared" si="1"/>
        <v>5727</v>
      </c>
      <c r="J35" s="29">
        <f t="shared" si="2"/>
        <v>0.50556144067796616</v>
      </c>
      <c r="K35" s="3">
        <f t="shared" si="3"/>
        <v>5601</v>
      </c>
      <c r="L35" s="45"/>
    </row>
    <row r="36" spans="1:12" ht="15.75" x14ac:dyDescent="0.25">
      <c r="A36" s="1">
        <v>29</v>
      </c>
      <c r="B36" s="27" t="s">
        <v>2</v>
      </c>
      <c r="C36" s="26">
        <v>5057</v>
      </c>
      <c r="D36" s="26">
        <v>180</v>
      </c>
      <c r="E36" s="26">
        <v>3913</v>
      </c>
      <c r="F36" s="28">
        <f t="shared" si="0"/>
        <v>4093</v>
      </c>
      <c r="G36" s="26">
        <v>103</v>
      </c>
      <c r="H36" s="26">
        <v>2447</v>
      </c>
      <c r="I36" s="26">
        <f t="shared" si="1"/>
        <v>2550</v>
      </c>
      <c r="J36" s="29">
        <f t="shared" si="2"/>
        <v>0.50425153252916755</v>
      </c>
      <c r="K36" s="3">
        <f t="shared" si="3"/>
        <v>2507</v>
      </c>
      <c r="L36" s="45"/>
    </row>
    <row r="37" spans="1:12" ht="15.75" x14ac:dyDescent="0.25">
      <c r="A37" s="30">
        <v>30</v>
      </c>
      <c r="B37" s="31" t="s">
        <v>18</v>
      </c>
      <c r="C37" s="32">
        <v>4699</v>
      </c>
      <c r="D37" s="32">
        <v>906</v>
      </c>
      <c r="E37" s="32">
        <v>1720</v>
      </c>
      <c r="F37" s="33">
        <f t="shared" si="0"/>
        <v>2626</v>
      </c>
      <c r="G37" s="32">
        <v>906</v>
      </c>
      <c r="H37" s="32">
        <v>1417</v>
      </c>
      <c r="I37" s="32">
        <f t="shared" si="1"/>
        <v>2323</v>
      </c>
      <c r="J37" s="34">
        <f t="shared" si="2"/>
        <v>0.494360502234518</v>
      </c>
      <c r="K37" s="35">
        <f t="shared" si="3"/>
        <v>2376</v>
      </c>
      <c r="L37" s="58"/>
    </row>
    <row r="38" spans="1:12" ht="15.75" x14ac:dyDescent="0.25">
      <c r="A38" s="30">
        <v>31</v>
      </c>
      <c r="B38" s="31" t="s">
        <v>9</v>
      </c>
      <c r="C38" s="32">
        <v>7526</v>
      </c>
      <c r="D38" s="32">
        <v>361</v>
      </c>
      <c r="E38" s="32">
        <v>4080</v>
      </c>
      <c r="F38" s="33">
        <f t="shared" si="0"/>
        <v>4441</v>
      </c>
      <c r="G38" s="32">
        <v>237</v>
      </c>
      <c r="H38" s="32">
        <v>3258</v>
      </c>
      <c r="I38" s="32">
        <f t="shared" si="1"/>
        <v>3495</v>
      </c>
      <c r="J38" s="34">
        <f t="shared" si="2"/>
        <v>0.46439011427052884</v>
      </c>
      <c r="K38" s="35">
        <f t="shared" si="3"/>
        <v>4031</v>
      </c>
      <c r="L38" s="58"/>
    </row>
    <row r="39" spans="1:12" ht="15.75" x14ac:dyDescent="0.25">
      <c r="A39" s="156" t="s">
        <v>32</v>
      </c>
      <c r="B39" s="156"/>
      <c r="C39" s="61">
        <f>SUM(C8:C38)</f>
        <v>151176</v>
      </c>
      <c r="D39" s="7">
        <f t="shared" ref="D39:I39" si="4">SUM(D8:D38)</f>
        <v>19807</v>
      </c>
      <c r="E39" s="7">
        <f t="shared" si="4"/>
        <v>99753</v>
      </c>
      <c r="F39" s="8">
        <f>SUM(F8:F38)</f>
        <v>119560</v>
      </c>
      <c r="G39" s="7">
        <f t="shared" si="4"/>
        <v>16428</v>
      </c>
      <c r="H39" s="7">
        <f t="shared" si="4"/>
        <v>81694</v>
      </c>
      <c r="I39" s="7">
        <f t="shared" si="4"/>
        <v>98122</v>
      </c>
      <c r="J39" s="14">
        <f t="shared" ref="J39" si="5">I39/C39</f>
        <v>0.6490580515425729</v>
      </c>
      <c r="K39" s="8">
        <f>SUM(K8:K38)</f>
        <v>53461</v>
      </c>
      <c r="L39" s="45"/>
    </row>
    <row r="40" spans="1:12" x14ac:dyDescent="0.2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</row>
  </sheetData>
  <sortState ref="A8:L38">
    <sortCondition descending="1" ref="J8:J38"/>
  </sortState>
  <mergeCells count="13">
    <mergeCell ref="L5:L7"/>
    <mergeCell ref="D6:F6"/>
    <mergeCell ref="G6:I6"/>
    <mergeCell ref="A39:B39"/>
    <mergeCell ref="A2:K2"/>
    <mergeCell ref="A3:K3"/>
    <mergeCell ref="A4:K4"/>
    <mergeCell ref="A5:A7"/>
    <mergeCell ref="B5:B7"/>
    <mergeCell ref="C5:C7"/>
    <mergeCell ref="D5:I5"/>
    <mergeCell ref="J5:J7"/>
    <mergeCell ref="K5:K7"/>
  </mergeCells>
  <pageMargins left="0.7" right="0.7" top="0.75" bottom="0.75" header="0.3" footer="0.3"/>
  <pageSetup paperSize="9" scale="95" fitToHeight="0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0"/>
  <sheetViews>
    <sheetView topLeftCell="A31" workbookViewId="0">
      <selection activeCell="H36" sqref="H36"/>
    </sheetView>
  </sheetViews>
  <sheetFormatPr defaultRowHeight="12.75" x14ac:dyDescent="0.2"/>
  <cols>
    <col min="2" max="2" width="14.5703125" customWidth="1"/>
    <col min="3" max="3" width="11.7109375" customWidth="1"/>
    <col min="4" max="4" width="12.140625" customWidth="1"/>
    <col min="5" max="6" width="11.5703125" customWidth="1"/>
    <col min="7" max="7" width="11.140625" customWidth="1"/>
    <col min="8" max="8" width="10.7109375" customWidth="1"/>
    <col min="9" max="9" width="11.85546875" customWidth="1"/>
    <col min="10" max="10" width="12.7109375" customWidth="1"/>
    <col min="11" max="11" width="14.42578125" customWidth="1"/>
  </cols>
  <sheetData>
    <row r="2" spans="1:12" ht="11.25" customHeight="1" x14ac:dyDescent="0.2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</row>
    <row r="3" spans="1:12" ht="65.25" customHeight="1" x14ac:dyDescent="0.2">
      <c r="A3" s="152" t="s">
        <v>59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</row>
    <row r="4" spans="1:12" ht="16.5" x14ac:dyDescent="0.2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2"/>
    </row>
    <row r="5" spans="1:12" ht="22.5" customHeight="1" x14ac:dyDescent="0.2">
      <c r="A5" s="153" t="s">
        <v>0</v>
      </c>
      <c r="B5" s="153" t="s">
        <v>33</v>
      </c>
      <c r="C5" s="153" t="s">
        <v>39</v>
      </c>
      <c r="D5" s="156" t="s">
        <v>34</v>
      </c>
      <c r="E5" s="156"/>
      <c r="F5" s="156"/>
      <c r="G5" s="156"/>
      <c r="H5" s="156"/>
      <c r="I5" s="156"/>
      <c r="J5" s="153" t="s">
        <v>40</v>
      </c>
      <c r="K5" s="151" t="s">
        <v>55</v>
      </c>
      <c r="L5" s="157" t="s">
        <v>50</v>
      </c>
    </row>
    <row r="6" spans="1:12" ht="48.75" customHeight="1" x14ac:dyDescent="0.2">
      <c r="A6" s="154"/>
      <c r="B6" s="154"/>
      <c r="C6" s="154"/>
      <c r="D6" s="151" t="s">
        <v>35</v>
      </c>
      <c r="E6" s="151"/>
      <c r="F6" s="151"/>
      <c r="G6" s="151" t="s">
        <v>36</v>
      </c>
      <c r="H6" s="151"/>
      <c r="I6" s="151"/>
      <c r="J6" s="154"/>
      <c r="K6" s="151"/>
      <c r="L6" s="157"/>
    </row>
    <row r="7" spans="1:12" ht="63" x14ac:dyDescent="0.2">
      <c r="A7" s="155"/>
      <c r="B7" s="155"/>
      <c r="C7" s="155"/>
      <c r="D7" s="9" t="s">
        <v>41</v>
      </c>
      <c r="E7" s="62" t="s">
        <v>42</v>
      </c>
      <c r="F7" s="62" t="s">
        <v>43</v>
      </c>
      <c r="G7" s="62" t="s">
        <v>38</v>
      </c>
      <c r="H7" s="62" t="s">
        <v>37</v>
      </c>
      <c r="I7" s="62" t="s">
        <v>43</v>
      </c>
      <c r="J7" s="155"/>
      <c r="K7" s="151"/>
      <c r="L7" s="157"/>
    </row>
    <row r="8" spans="1:12" ht="15.75" x14ac:dyDescent="0.25">
      <c r="A8" s="46">
        <v>1</v>
      </c>
      <c r="B8" s="47" t="s">
        <v>30</v>
      </c>
      <c r="C8" s="46">
        <v>2402</v>
      </c>
      <c r="D8" s="46">
        <v>85</v>
      </c>
      <c r="E8" s="46">
        <v>2805</v>
      </c>
      <c r="F8" s="48">
        <f t="shared" ref="F8:F38" si="0">SUM(D8:E8)</f>
        <v>2890</v>
      </c>
      <c r="G8" s="46">
        <v>59</v>
      </c>
      <c r="H8" s="46">
        <v>2598</v>
      </c>
      <c r="I8" s="46">
        <f t="shared" ref="I8:I38" si="1">SUM(G8:H8)</f>
        <v>2657</v>
      </c>
      <c r="J8" s="49">
        <f t="shared" ref="J8:J38" si="2">I8/C8</f>
        <v>1.1061615320566194</v>
      </c>
      <c r="K8" s="48">
        <v>0</v>
      </c>
      <c r="L8" s="51">
        <f>I8-C8</f>
        <v>255</v>
      </c>
    </row>
    <row r="9" spans="1:12" ht="15.75" x14ac:dyDescent="0.25">
      <c r="A9" s="46">
        <v>2</v>
      </c>
      <c r="B9" s="47" t="s">
        <v>27</v>
      </c>
      <c r="C9" s="46">
        <v>1884</v>
      </c>
      <c r="D9" s="46">
        <v>120</v>
      </c>
      <c r="E9" s="46">
        <v>2117</v>
      </c>
      <c r="F9" s="48">
        <f t="shared" si="0"/>
        <v>2237</v>
      </c>
      <c r="G9" s="46">
        <v>90</v>
      </c>
      <c r="H9" s="46">
        <v>1928</v>
      </c>
      <c r="I9" s="46">
        <f t="shared" si="1"/>
        <v>2018</v>
      </c>
      <c r="J9" s="49">
        <f t="shared" si="2"/>
        <v>1.0711252653927814</v>
      </c>
      <c r="K9" s="48">
        <v>0</v>
      </c>
      <c r="L9" s="51">
        <f>I9-C9</f>
        <v>134</v>
      </c>
    </row>
    <row r="10" spans="1:12" ht="15.75" x14ac:dyDescent="0.25">
      <c r="A10" s="46">
        <v>3</v>
      </c>
      <c r="B10" s="47" t="s">
        <v>29</v>
      </c>
      <c r="C10" s="46">
        <v>2116</v>
      </c>
      <c r="D10" s="46">
        <v>407</v>
      </c>
      <c r="E10" s="46">
        <v>1869</v>
      </c>
      <c r="F10" s="48">
        <f t="shared" si="0"/>
        <v>2276</v>
      </c>
      <c r="G10" s="46">
        <v>396</v>
      </c>
      <c r="H10" s="46">
        <v>1775</v>
      </c>
      <c r="I10" s="46">
        <f t="shared" si="1"/>
        <v>2171</v>
      </c>
      <c r="J10" s="49">
        <f t="shared" si="2"/>
        <v>1.025992438563327</v>
      </c>
      <c r="K10" s="48">
        <v>0</v>
      </c>
      <c r="L10" s="51">
        <f>I10-C10</f>
        <v>55</v>
      </c>
    </row>
    <row r="11" spans="1:12" ht="15.75" x14ac:dyDescent="0.25">
      <c r="A11" s="52">
        <v>4</v>
      </c>
      <c r="B11" s="53" t="s">
        <v>31</v>
      </c>
      <c r="C11" s="52">
        <v>3557</v>
      </c>
      <c r="D11" s="52">
        <v>1116</v>
      </c>
      <c r="E11" s="52">
        <v>2533</v>
      </c>
      <c r="F11" s="54">
        <f t="shared" si="0"/>
        <v>3649</v>
      </c>
      <c r="G11" s="52">
        <v>1067</v>
      </c>
      <c r="H11" s="52">
        <v>2344</v>
      </c>
      <c r="I11" s="52">
        <f t="shared" si="1"/>
        <v>3411</v>
      </c>
      <c r="J11" s="55">
        <f t="shared" si="2"/>
        <v>0.95895417486646051</v>
      </c>
      <c r="K11" s="54">
        <f t="shared" ref="K11:K38" si="3">C11-I11</f>
        <v>146</v>
      </c>
      <c r="L11" s="57"/>
    </row>
    <row r="12" spans="1:12" ht="15.75" x14ac:dyDescent="0.25">
      <c r="A12" s="52">
        <v>5</v>
      </c>
      <c r="B12" s="72" t="s">
        <v>13</v>
      </c>
      <c r="C12" s="73">
        <v>4210</v>
      </c>
      <c r="D12" s="73">
        <v>106</v>
      </c>
      <c r="E12" s="73">
        <v>4359</v>
      </c>
      <c r="F12" s="74">
        <f t="shared" si="0"/>
        <v>4465</v>
      </c>
      <c r="G12" s="73">
        <v>91</v>
      </c>
      <c r="H12" s="73">
        <v>3922</v>
      </c>
      <c r="I12" s="52">
        <f t="shared" si="1"/>
        <v>4013</v>
      </c>
      <c r="J12" s="75">
        <f t="shared" si="2"/>
        <v>0.95320665083135392</v>
      </c>
      <c r="K12" s="54">
        <f t="shared" si="3"/>
        <v>197</v>
      </c>
      <c r="L12" s="57"/>
    </row>
    <row r="13" spans="1:12" ht="15.75" x14ac:dyDescent="0.25">
      <c r="A13" s="15">
        <v>6</v>
      </c>
      <c r="B13" s="16" t="s">
        <v>28</v>
      </c>
      <c r="C13" s="15">
        <v>3189</v>
      </c>
      <c r="D13" s="15">
        <v>127</v>
      </c>
      <c r="E13" s="15">
        <v>3050</v>
      </c>
      <c r="F13" s="17">
        <f t="shared" si="0"/>
        <v>3177</v>
      </c>
      <c r="G13" s="15">
        <v>118</v>
      </c>
      <c r="H13" s="15">
        <v>2556</v>
      </c>
      <c r="I13" s="15">
        <f t="shared" si="1"/>
        <v>2674</v>
      </c>
      <c r="J13" s="18">
        <f t="shared" si="2"/>
        <v>0.8385073690812167</v>
      </c>
      <c r="K13" s="17">
        <f t="shared" si="3"/>
        <v>515</v>
      </c>
      <c r="L13" s="59"/>
    </row>
    <row r="14" spans="1:12" ht="15.75" x14ac:dyDescent="0.25">
      <c r="A14" s="15">
        <v>7</v>
      </c>
      <c r="B14" s="16" t="s">
        <v>26</v>
      </c>
      <c r="C14" s="15">
        <v>1519</v>
      </c>
      <c r="D14" s="15">
        <v>246</v>
      </c>
      <c r="E14" s="15">
        <v>1268</v>
      </c>
      <c r="F14" s="17">
        <f t="shared" si="0"/>
        <v>1514</v>
      </c>
      <c r="G14" s="15">
        <v>236</v>
      </c>
      <c r="H14" s="15">
        <v>945</v>
      </c>
      <c r="I14" s="15">
        <f t="shared" si="1"/>
        <v>1181</v>
      </c>
      <c r="J14" s="18">
        <f t="shared" si="2"/>
        <v>0.77748518762343644</v>
      </c>
      <c r="K14" s="17">
        <f t="shared" si="3"/>
        <v>338</v>
      </c>
      <c r="L14" s="59"/>
    </row>
    <row r="15" spans="1:12" ht="15.75" x14ac:dyDescent="0.25">
      <c r="A15" s="15">
        <v>8</v>
      </c>
      <c r="B15" s="16" t="s">
        <v>14</v>
      </c>
      <c r="C15" s="15">
        <v>3681</v>
      </c>
      <c r="D15" s="15">
        <v>543</v>
      </c>
      <c r="E15" s="15">
        <v>2817</v>
      </c>
      <c r="F15" s="17">
        <f t="shared" si="0"/>
        <v>3360</v>
      </c>
      <c r="G15" s="15">
        <v>438</v>
      </c>
      <c r="H15" s="15">
        <v>2413</v>
      </c>
      <c r="I15" s="15">
        <f t="shared" si="1"/>
        <v>2851</v>
      </c>
      <c r="J15" s="18">
        <f t="shared" si="2"/>
        <v>0.77451779407769628</v>
      </c>
      <c r="K15" s="17">
        <f t="shared" si="3"/>
        <v>830</v>
      </c>
      <c r="L15" s="59"/>
    </row>
    <row r="16" spans="1:12" ht="15.75" x14ac:dyDescent="0.25">
      <c r="A16" s="15">
        <v>9</v>
      </c>
      <c r="B16" s="38" t="s">
        <v>16</v>
      </c>
      <c r="C16" s="39">
        <v>6223</v>
      </c>
      <c r="D16" s="39">
        <v>296</v>
      </c>
      <c r="E16" s="39">
        <v>5207</v>
      </c>
      <c r="F16" s="40">
        <f t="shared" si="0"/>
        <v>5503</v>
      </c>
      <c r="G16" s="39">
        <v>222</v>
      </c>
      <c r="H16" s="39">
        <v>4564</v>
      </c>
      <c r="I16" s="39">
        <f t="shared" si="1"/>
        <v>4786</v>
      </c>
      <c r="J16" s="41">
        <f t="shared" si="2"/>
        <v>0.76908243612405591</v>
      </c>
      <c r="K16" s="17">
        <f t="shared" si="3"/>
        <v>1437</v>
      </c>
      <c r="L16" s="59"/>
    </row>
    <row r="17" spans="1:12" ht="15.75" x14ac:dyDescent="0.25">
      <c r="A17" s="15">
        <v>10</v>
      </c>
      <c r="B17" s="16" t="s">
        <v>15</v>
      </c>
      <c r="C17" s="15">
        <v>2908</v>
      </c>
      <c r="D17" s="15">
        <v>842</v>
      </c>
      <c r="E17" s="15">
        <v>1767</v>
      </c>
      <c r="F17" s="17">
        <f t="shared" si="0"/>
        <v>2609</v>
      </c>
      <c r="G17" s="15">
        <v>742</v>
      </c>
      <c r="H17" s="15">
        <v>1483</v>
      </c>
      <c r="I17" s="15">
        <f t="shared" si="1"/>
        <v>2225</v>
      </c>
      <c r="J17" s="18">
        <f t="shared" si="2"/>
        <v>0.76513067400275103</v>
      </c>
      <c r="K17" s="17">
        <f t="shared" si="3"/>
        <v>683</v>
      </c>
      <c r="L17" s="59"/>
    </row>
    <row r="18" spans="1:12" ht="15.75" x14ac:dyDescent="0.25">
      <c r="A18" s="15">
        <v>11</v>
      </c>
      <c r="B18" s="16" t="s">
        <v>24</v>
      </c>
      <c r="C18" s="15">
        <v>2646</v>
      </c>
      <c r="D18" s="15">
        <v>540</v>
      </c>
      <c r="E18" s="15">
        <v>1952</v>
      </c>
      <c r="F18" s="17">
        <f t="shared" si="0"/>
        <v>2492</v>
      </c>
      <c r="G18" s="15">
        <v>507</v>
      </c>
      <c r="H18" s="15">
        <v>1496</v>
      </c>
      <c r="I18" s="15">
        <f t="shared" si="1"/>
        <v>2003</v>
      </c>
      <c r="J18" s="18">
        <f t="shared" si="2"/>
        <v>0.75699168556311414</v>
      </c>
      <c r="K18" s="17">
        <f t="shared" si="3"/>
        <v>643</v>
      </c>
      <c r="L18" s="59"/>
    </row>
    <row r="19" spans="1:12" ht="15.75" x14ac:dyDescent="0.25">
      <c r="A19" s="15">
        <v>12</v>
      </c>
      <c r="B19" s="38" t="s">
        <v>11</v>
      </c>
      <c r="C19" s="39">
        <v>5697</v>
      </c>
      <c r="D19" s="39">
        <v>454</v>
      </c>
      <c r="E19" s="39">
        <v>4301</v>
      </c>
      <c r="F19" s="40">
        <f t="shared" si="0"/>
        <v>4755</v>
      </c>
      <c r="G19" s="39">
        <v>348</v>
      </c>
      <c r="H19" s="39">
        <v>3854</v>
      </c>
      <c r="I19" s="39">
        <f t="shared" si="1"/>
        <v>4202</v>
      </c>
      <c r="J19" s="41">
        <f t="shared" si="2"/>
        <v>0.73758118307881337</v>
      </c>
      <c r="K19" s="17">
        <f t="shared" si="3"/>
        <v>1495</v>
      </c>
      <c r="L19" s="59"/>
    </row>
    <row r="20" spans="1:12" ht="15.75" x14ac:dyDescent="0.25">
      <c r="A20" s="15">
        <v>13</v>
      </c>
      <c r="B20" s="16" t="s">
        <v>25</v>
      </c>
      <c r="C20" s="15">
        <v>3939</v>
      </c>
      <c r="D20" s="15">
        <v>1120</v>
      </c>
      <c r="E20" s="15">
        <v>1883</v>
      </c>
      <c r="F20" s="17">
        <f t="shared" si="0"/>
        <v>3003</v>
      </c>
      <c r="G20" s="15">
        <v>1064</v>
      </c>
      <c r="H20" s="15">
        <v>1735</v>
      </c>
      <c r="I20" s="15">
        <f t="shared" si="1"/>
        <v>2799</v>
      </c>
      <c r="J20" s="18">
        <f t="shared" si="2"/>
        <v>0.71058644325971054</v>
      </c>
      <c r="K20" s="17">
        <f t="shared" si="3"/>
        <v>1140</v>
      </c>
      <c r="L20" s="59"/>
    </row>
    <row r="21" spans="1:12" ht="15.75" x14ac:dyDescent="0.25">
      <c r="A21" s="15">
        <v>14</v>
      </c>
      <c r="B21" s="16" t="s">
        <v>6</v>
      </c>
      <c r="C21" s="15">
        <v>4960</v>
      </c>
      <c r="D21" s="15">
        <v>584</v>
      </c>
      <c r="E21" s="15">
        <v>3582</v>
      </c>
      <c r="F21" s="17">
        <f t="shared" si="0"/>
        <v>4166</v>
      </c>
      <c r="G21" s="15">
        <v>435</v>
      </c>
      <c r="H21" s="15">
        <v>3055</v>
      </c>
      <c r="I21" s="15">
        <f t="shared" si="1"/>
        <v>3490</v>
      </c>
      <c r="J21" s="18">
        <f t="shared" si="2"/>
        <v>0.7036290322580645</v>
      </c>
      <c r="K21" s="17">
        <f t="shared" si="3"/>
        <v>1470</v>
      </c>
      <c r="L21" s="59"/>
    </row>
    <row r="22" spans="1:12" ht="15.75" x14ac:dyDescent="0.25">
      <c r="A22" s="1">
        <v>15</v>
      </c>
      <c r="B22" s="27" t="s">
        <v>4</v>
      </c>
      <c r="C22" s="26">
        <v>4390</v>
      </c>
      <c r="D22" s="26">
        <v>410</v>
      </c>
      <c r="E22" s="26">
        <v>3484</v>
      </c>
      <c r="F22" s="28">
        <f t="shared" si="0"/>
        <v>3894</v>
      </c>
      <c r="G22" s="26">
        <v>283</v>
      </c>
      <c r="H22" s="26">
        <v>2783</v>
      </c>
      <c r="I22" s="26">
        <f t="shared" si="1"/>
        <v>3066</v>
      </c>
      <c r="J22" s="29">
        <f t="shared" si="2"/>
        <v>0.69840546697038719</v>
      </c>
      <c r="K22" s="3">
        <f t="shared" si="3"/>
        <v>1324</v>
      </c>
      <c r="L22" s="45"/>
    </row>
    <row r="23" spans="1:12" ht="15.75" x14ac:dyDescent="0.25">
      <c r="A23" s="1">
        <v>16</v>
      </c>
      <c r="B23" s="27" t="s">
        <v>8</v>
      </c>
      <c r="C23" s="26">
        <v>10056</v>
      </c>
      <c r="D23" s="26">
        <v>2645</v>
      </c>
      <c r="E23" s="26">
        <v>5521</v>
      </c>
      <c r="F23" s="28">
        <f t="shared" si="0"/>
        <v>8166</v>
      </c>
      <c r="G23" s="26">
        <v>2320</v>
      </c>
      <c r="H23" s="26">
        <v>4687</v>
      </c>
      <c r="I23" s="26">
        <f t="shared" si="1"/>
        <v>7007</v>
      </c>
      <c r="J23" s="29">
        <f t="shared" si="2"/>
        <v>0.69679793158313441</v>
      </c>
      <c r="K23" s="3">
        <f t="shared" si="3"/>
        <v>3049</v>
      </c>
      <c r="L23" s="45"/>
    </row>
    <row r="24" spans="1:12" ht="15.75" x14ac:dyDescent="0.25">
      <c r="A24" s="1">
        <v>17</v>
      </c>
      <c r="B24" s="2" t="s">
        <v>22</v>
      </c>
      <c r="C24" s="1">
        <v>7859</v>
      </c>
      <c r="D24" s="1">
        <v>1473</v>
      </c>
      <c r="E24" s="1">
        <v>4838</v>
      </c>
      <c r="F24" s="3">
        <f t="shared" si="0"/>
        <v>6311</v>
      </c>
      <c r="G24" s="1">
        <v>1357</v>
      </c>
      <c r="H24" s="1">
        <v>3990</v>
      </c>
      <c r="I24" s="1">
        <f t="shared" si="1"/>
        <v>5347</v>
      </c>
      <c r="J24" s="5">
        <f t="shared" si="2"/>
        <v>0.6803664588370022</v>
      </c>
      <c r="K24" s="3">
        <f t="shared" si="3"/>
        <v>2512</v>
      </c>
      <c r="L24" s="45"/>
    </row>
    <row r="25" spans="1:12" ht="15.75" x14ac:dyDescent="0.25">
      <c r="A25" s="1">
        <v>18</v>
      </c>
      <c r="B25" s="2" t="s">
        <v>23</v>
      </c>
      <c r="C25" s="1">
        <v>3530</v>
      </c>
      <c r="D25" s="1">
        <v>1095</v>
      </c>
      <c r="E25" s="1">
        <v>1665</v>
      </c>
      <c r="F25" s="3">
        <f t="shared" si="0"/>
        <v>2760</v>
      </c>
      <c r="G25" s="1">
        <v>891</v>
      </c>
      <c r="H25" s="1">
        <v>1411</v>
      </c>
      <c r="I25" s="1">
        <f t="shared" si="1"/>
        <v>2302</v>
      </c>
      <c r="J25" s="5">
        <f t="shared" si="2"/>
        <v>0.65212464589235131</v>
      </c>
      <c r="K25" s="3">
        <f t="shared" si="3"/>
        <v>1228</v>
      </c>
      <c r="L25" s="45"/>
    </row>
    <row r="26" spans="1:12" ht="15.75" x14ac:dyDescent="0.25">
      <c r="A26" s="1">
        <v>19</v>
      </c>
      <c r="B26" s="27" t="s">
        <v>3</v>
      </c>
      <c r="C26" s="26">
        <v>5448</v>
      </c>
      <c r="D26" s="26">
        <v>245</v>
      </c>
      <c r="E26" s="26">
        <v>4003</v>
      </c>
      <c r="F26" s="28">
        <f t="shared" si="0"/>
        <v>4248</v>
      </c>
      <c r="G26" s="26">
        <v>174</v>
      </c>
      <c r="H26" s="26">
        <v>3337</v>
      </c>
      <c r="I26" s="26">
        <f t="shared" si="1"/>
        <v>3511</v>
      </c>
      <c r="J26" s="29">
        <f t="shared" si="2"/>
        <v>0.64445668135095446</v>
      </c>
      <c r="K26" s="3">
        <f t="shared" si="3"/>
        <v>1937</v>
      </c>
      <c r="L26" s="45"/>
    </row>
    <row r="27" spans="1:12" ht="15.75" x14ac:dyDescent="0.25">
      <c r="A27" s="1">
        <v>20</v>
      </c>
      <c r="B27" s="27" t="s">
        <v>19</v>
      </c>
      <c r="C27" s="26">
        <v>6342</v>
      </c>
      <c r="D27" s="26">
        <v>684</v>
      </c>
      <c r="E27" s="26">
        <v>4015</v>
      </c>
      <c r="F27" s="28">
        <f t="shared" si="0"/>
        <v>4699</v>
      </c>
      <c r="G27" s="26">
        <v>596</v>
      </c>
      <c r="H27" s="26">
        <v>3324</v>
      </c>
      <c r="I27" s="26">
        <f t="shared" si="1"/>
        <v>3920</v>
      </c>
      <c r="J27" s="29">
        <f t="shared" si="2"/>
        <v>0.61810154525386318</v>
      </c>
      <c r="K27" s="3">
        <f t="shared" si="3"/>
        <v>2422</v>
      </c>
      <c r="L27" s="45"/>
    </row>
    <row r="28" spans="1:12" ht="15.75" x14ac:dyDescent="0.25">
      <c r="A28" s="1">
        <v>21</v>
      </c>
      <c r="B28" s="2" t="s">
        <v>12</v>
      </c>
      <c r="C28" s="1">
        <v>3697</v>
      </c>
      <c r="D28" s="1">
        <v>1131</v>
      </c>
      <c r="E28" s="1">
        <v>1768</v>
      </c>
      <c r="F28" s="3">
        <f t="shared" si="0"/>
        <v>2899</v>
      </c>
      <c r="G28" s="1">
        <v>803</v>
      </c>
      <c r="H28" s="1">
        <v>1418</v>
      </c>
      <c r="I28" s="1">
        <f t="shared" si="1"/>
        <v>2221</v>
      </c>
      <c r="J28" s="5">
        <f t="shared" si="2"/>
        <v>0.6007573708412226</v>
      </c>
      <c r="K28" s="3">
        <f t="shared" si="3"/>
        <v>1476</v>
      </c>
      <c r="L28" s="45"/>
    </row>
    <row r="29" spans="1:12" ht="15.75" x14ac:dyDescent="0.25">
      <c r="A29" s="1">
        <v>22</v>
      </c>
      <c r="B29" s="2" t="s">
        <v>21</v>
      </c>
      <c r="C29" s="1">
        <v>3819</v>
      </c>
      <c r="D29" s="1">
        <v>362</v>
      </c>
      <c r="E29" s="1">
        <v>2393</v>
      </c>
      <c r="F29" s="3">
        <f t="shared" si="0"/>
        <v>2755</v>
      </c>
      <c r="G29" s="1">
        <v>166</v>
      </c>
      <c r="H29" s="1">
        <v>2094</v>
      </c>
      <c r="I29" s="1">
        <f t="shared" si="1"/>
        <v>2260</v>
      </c>
      <c r="J29" s="5">
        <f t="shared" si="2"/>
        <v>0.59177795234354547</v>
      </c>
      <c r="K29" s="3">
        <f t="shared" si="3"/>
        <v>1559</v>
      </c>
      <c r="L29" s="45"/>
    </row>
    <row r="30" spans="1:12" ht="15.75" x14ac:dyDescent="0.25">
      <c r="A30" s="1">
        <v>23</v>
      </c>
      <c r="B30" s="27" t="s">
        <v>17</v>
      </c>
      <c r="C30" s="26">
        <v>3708</v>
      </c>
      <c r="D30" s="26">
        <v>631</v>
      </c>
      <c r="E30" s="26">
        <v>2256</v>
      </c>
      <c r="F30" s="28">
        <f t="shared" si="0"/>
        <v>2887</v>
      </c>
      <c r="G30" s="26">
        <v>434</v>
      </c>
      <c r="H30" s="26">
        <v>1690</v>
      </c>
      <c r="I30" s="26">
        <f t="shared" si="1"/>
        <v>2124</v>
      </c>
      <c r="J30" s="29">
        <f t="shared" si="2"/>
        <v>0.57281553398058249</v>
      </c>
      <c r="K30" s="3">
        <f t="shared" si="3"/>
        <v>1584</v>
      </c>
      <c r="L30" s="45"/>
    </row>
    <row r="31" spans="1:12" ht="15.75" x14ac:dyDescent="0.25">
      <c r="A31" s="1">
        <v>24</v>
      </c>
      <c r="B31" s="27" t="s">
        <v>20</v>
      </c>
      <c r="C31" s="26">
        <v>8739</v>
      </c>
      <c r="D31" s="26">
        <v>422</v>
      </c>
      <c r="E31" s="26">
        <v>5964</v>
      </c>
      <c r="F31" s="28">
        <f t="shared" si="0"/>
        <v>6386</v>
      </c>
      <c r="G31" s="26">
        <v>290</v>
      </c>
      <c r="H31" s="26">
        <v>4653</v>
      </c>
      <c r="I31" s="26">
        <f t="shared" si="1"/>
        <v>4943</v>
      </c>
      <c r="J31" s="29">
        <f t="shared" si="2"/>
        <v>0.56562535759240185</v>
      </c>
      <c r="K31" s="3">
        <f t="shared" si="3"/>
        <v>3796</v>
      </c>
      <c r="L31" s="45"/>
    </row>
    <row r="32" spans="1:12" ht="15.75" x14ac:dyDescent="0.25">
      <c r="A32" s="1">
        <v>25</v>
      </c>
      <c r="B32" s="27" t="s">
        <v>5</v>
      </c>
      <c r="C32" s="26">
        <v>5677</v>
      </c>
      <c r="D32" s="26">
        <v>213</v>
      </c>
      <c r="E32" s="26">
        <v>3562</v>
      </c>
      <c r="F32" s="28">
        <f t="shared" si="0"/>
        <v>3775</v>
      </c>
      <c r="G32" s="26">
        <v>181</v>
      </c>
      <c r="H32" s="26">
        <v>2983</v>
      </c>
      <c r="I32" s="26">
        <f t="shared" si="1"/>
        <v>3164</v>
      </c>
      <c r="J32" s="29">
        <f t="shared" si="2"/>
        <v>0.55733662145499385</v>
      </c>
      <c r="K32" s="3">
        <f t="shared" si="3"/>
        <v>2513</v>
      </c>
      <c r="L32" s="45"/>
    </row>
    <row r="33" spans="1:12" ht="15.75" x14ac:dyDescent="0.25">
      <c r="A33" s="1">
        <v>26</v>
      </c>
      <c r="B33" s="27" t="s">
        <v>10</v>
      </c>
      <c r="C33" s="26">
        <v>3740</v>
      </c>
      <c r="D33" s="26">
        <v>646</v>
      </c>
      <c r="E33" s="26">
        <v>1942</v>
      </c>
      <c r="F33" s="28">
        <f t="shared" si="0"/>
        <v>2588</v>
      </c>
      <c r="G33" s="26">
        <v>428</v>
      </c>
      <c r="H33" s="26">
        <v>1596</v>
      </c>
      <c r="I33" s="26">
        <f t="shared" si="1"/>
        <v>2024</v>
      </c>
      <c r="J33" s="29">
        <f t="shared" si="2"/>
        <v>0.54117647058823526</v>
      </c>
      <c r="K33" s="3">
        <f t="shared" si="3"/>
        <v>1716</v>
      </c>
      <c r="L33" s="45"/>
    </row>
    <row r="34" spans="1:12" ht="15.75" x14ac:dyDescent="0.25">
      <c r="A34" s="1">
        <v>27</v>
      </c>
      <c r="B34" s="27" t="s">
        <v>7</v>
      </c>
      <c r="C34" s="26">
        <v>6630</v>
      </c>
      <c r="D34" s="26">
        <v>1473</v>
      </c>
      <c r="E34" s="26">
        <v>2784</v>
      </c>
      <c r="F34" s="28">
        <f t="shared" si="0"/>
        <v>4257</v>
      </c>
      <c r="G34" s="26">
        <v>1247</v>
      </c>
      <c r="H34" s="26">
        <v>2289</v>
      </c>
      <c r="I34" s="26">
        <f t="shared" si="1"/>
        <v>3536</v>
      </c>
      <c r="J34" s="29">
        <f t="shared" si="2"/>
        <v>0.53333333333333333</v>
      </c>
      <c r="K34" s="3">
        <f t="shared" si="3"/>
        <v>3094</v>
      </c>
      <c r="L34" s="45"/>
    </row>
    <row r="35" spans="1:12" ht="15.75" x14ac:dyDescent="0.25">
      <c r="A35" s="1">
        <v>28</v>
      </c>
      <c r="B35" s="27" t="s">
        <v>2</v>
      </c>
      <c r="C35" s="26">
        <v>5057</v>
      </c>
      <c r="D35" s="26">
        <v>180</v>
      </c>
      <c r="E35" s="26">
        <v>3944</v>
      </c>
      <c r="F35" s="28">
        <f t="shared" si="0"/>
        <v>4124</v>
      </c>
      <c r="G35" s="26">
        <v>101</v>
      </c>
      <c r="H35" s="26">
        <v>2567</v>
      </c>
      <c r="I35" s="26">
        <f t="shared" si="1"/>
        <v>2668</v>
      </c>
      <c r="J35" s="29">
        <f t="shared" si="2"/>
        <v>0.52758552501483091</v>
      </c>
      <c r="K35" s="3">
        <f t="shared" si="3"/>
        <v>2389</v>
      </c>
      <c r="L35" s="45"/>
    </row>
    <row r="36" spans="1:12" ht="15.75" x14ac:dyDescent="0.25">
      <c r="A36" s="1">
        <v>29</v>
      </c>
      <c r="B36" s="27" t="s">
        <v>1</v>
      </c>
      <c r="C36" s="26">
        <v>11328</v>
      </c>
      <c r="D36" s="26">
        <v>229</v>
      </c>
      <c r="E36" s="26">
        <v>7366</v>
      </c>
      <c r="F36" s="28">
        <f t="shared" si="0"/>
        <v>7595</v>
      </c>
      <c r="G36" s="26">
        <v>142</v>
      </c>
      <c r="H36" s="26">
        <v>5816</v>
      </c>
      <c r="I36" s="26">
        <f t="shared" si="1"/>
        <v>5958</v>
      </c>
      <c r="J36" s="29">
        <f t="shared" si="2"/>
        <v>0.52595338983050843</v>
      </c>
      <c r="K36" s="3">
        <f t="shared" si="3"/>
        <v>5370</v>
      </c>
      <c r="L36" s="45"/>
    </row>
    <row r="37" spans="1:12" ht="15.75" x14ac:dyDescent="0.25">
      <c r="A37" s="30">
        <v>30</v>
      </c>
      <c r="B37" s="31" t="s">
        <v>9</v>
      </c>
      <c r="C37" s="32">
        <v>7526</v>
      </c>
      <c r="D37" s="32">
        <v>350</v>
      </c>
      <c r="E37" s="32">
        <v>4159</v>
      </c>
      <c r="F37" s="33">
        <f t="shared" si="0"/>
        <v>4509</v>
      </c>
      <c r="G37" s="32">
        <v>234</v>
      </c>
      <c r="H37" s="32">
        <v>3516</v>
      </c>
      <c r="I37" s="32">
        <f t="shared" si="1"/>
        <v>3750</v>
      </c>
      <c r="J37" s="34">
        <f t="shared" si="2"/>
        <v>0.49827265479670474</v>
      </c>
      <c r="K37" s="35">
        <f t="shared" si="3"/>
        <v>3776</v>
      </c>
      <c r="L37" s="58"/>
    </row>
    <row r="38" spans="1:12" ht="15.75" x14ac:dyDescent="0.25">
      <c r="A38" s="30">
        <v>31</v>
      </c>
      <c r="B38" s="31" t="s">
        <v>18</v>
      </c>
      <c r="C38" s="32">
        <v>4699</v>
      </c>
      <c r="D38" s="32">
        <v>929</v>
      </c>
      <c r="E38" s="32">
        <v>1722</v>
      </c>
      <c r="F38" s="33">
        <f t="shared" si="0"/>
        <v>2651</v>
      </c>
      <c r="G38" s="32">
        <v>829</v>
      </c>
      <c r="H38" s="32">
        <v>1420</v>
      </c>
      <c r="I38" s="32">
        <f t="shared" si="1"/>
        <v>2249</v>
      </c>
      <c r="J38" s="34">
        <f t="shared" si="2"/>
        <v>0.47861247073845498</v>
      </c>
      <c r="K38" s="35">
        <f t="shared" si="3"/>
        <v>2450</v>
      </c>
      <c r="L38" s="58"/>
    </row>
    <row r="39" spans="1:12" ht="15.75" x14ac:dyDescent="0.25">
      <c r="A39" s="156" t="s">
        <v>32</v>
      </c>
      <c r="B39" s="156"/>
      <c r="C39" s="63">
        <f>SUM(C8:C38)</f>
        <v>151176</v>
      </c>
      <c r="D39" s="7">
        <f t="shared" ref="D39:I39" si="4">SUM(D8:D38)</f>
        <v>19704</v>
      </c>
      <c r="E39" s="7">
        <f t="shared" si="4"/>
        <v>100896</v>
      </c>
      <c r="F39" s="8">
        <f>SUM(F8:F38)</f>
        <v>120600</v>
      </c>
      <c r="G39" s="7">
        <f t="shared" si="4"/>
        <v>16289</v>
      </c>
      <c r="H39" s="7">
        <f t="shared" si="4"/>
        <v>84242</v>
      </c>
      <c r="I39" s="7">
        <f t="shared" si="4"/>
        <v>100531</v>
      </c>
      <c r="J39" s="14">
        <f t="shared" ref="J39" si="5">I39/C39</f>
        <v>0.66499312060115368</v>
      </c>
      <c r="K39" s="8">
        <f>SUM(K8:K38)</f>
        <v>51089</v>
      </c>
      <c r="L39" s="45"/>
    </row>
    <row r="40" spans="1:12" x14ac:dyDescent="0.2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</row>
  </sheetData>
  <sortState ref="A8:L38">
    <sortCondition descending="1" ref="J8:J38"/>
  </sortState>
  <mergeCells count="13">
    <mergeCell ref="L5:L7"/>
    <mergeCell ref="D6:F6"/>
    <mergeCell ref="G6:I6"/>
    <mergeCell ref="A39:B39"/>
    <mergeCell ref="A2:K2"/>
    <mergeCell ref="A3:K3"/>
    <mergeCell ref="A4:K4"/>
    <mergeCell ref="A5:A7"/>
    <mergeCell ref="B5:B7"/>
    <mergeCell ref="C5:C7"/>
    <mergeCell ref="D5:I5"/>
    <mergeCell ref="J5:J7"/>
    <mergeCell ref="K5:K7"/>
  </mergeCells>
  <pageMargins left="0.7" right="0.7" top="0.75" bottom="0.75" header="0.3" footer="0.3"/>
  <pageSetup paperSize="9" scale="95" fitToHeight="0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0"/>
  <sheetViews>
    <sheetView workbookViewId="0">
      <pane ySplit="7" topLeftCell="A38" activePane="bottomLeft" state="frozen"/>
      <selection pane="bottomLeft" activeCell="H10" sqref="H10"/>
    </sheetView>
  </sheetViews>
  <sheetFormatPr defaultRowHeight="12.75" x14ac:dyDescent="0.2"/>
  <cols>
    <col min="2" max="2" width="14.5703125" customWidth="1"/>
    <col min="3" max="3" width="11.7109375" customWidth="1"/>
    <col min="4" max="4" width="12.140625" customWidth="1"/>
    <col min="5" max="6" width="11.5703125" customWidth="1"/>
    <col min="7" max="7" width="11.140625" customWidth="1"/>
    <col min="8" max="8" width="10.7109375" customWidth="1"/>
    <col min="9" max="9" width="11.85546875" customWidth="1"/>
    <col min="10" max="10" width="12.7109375" customWidth="1"/>
    <col min="11" max="11" width="14.42578125" customWidth="1"/>
  </cols>
  <sheetData>
    <row r="2" spans="1:12" ht="11.25" customHeight="1" x14ac:dyDescent="0.2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</row>
    <row r="3" spans="1:12" ht="65.25" customHeight="1" x14ac:dyDescent="0.2">
      <c r="A3" s="152" t="s">
        <v>60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</row>
    <row r="4" spans="1:12" ht="16.5" x14ac:dyDescent="0.2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2"/>
    </row>
    <row r="5" spans="1:12" ht="22.5" customHeight="1" x14ac:dyDescent="0.2">
      <c r="A5" s="153" t="s">
        <v>0</v>
      </c>
      <c r="B5" s="153" t="s">
        <v>33</v>
      </c>
      <c r="C5" s="153" t="s">
        <v>39</v>
      </c>
      <c r="D5" s="156" t="s">
        <v>34</v>
      </c>
      <c r="E5" s="156"/>
      <c r="F5" s="156"/>
      <c r="G5" s="156"/>
      <c r="H5" s="156"/>
      <c r="I5" s="156"/>
      <c r="J5" s="153" t="s">
        <v>40</v>
      </c>
      <c r="K5" s="151" t="s">
        <v>55</v>
      </c>
      <c r="L5" s="157" t="s">
        <v>50</v>
      </c>
    </row>
    <row r="6" spans="1:12" ht="48.75" customHeight="1" x14ac:dyDescent="0.2">
      <c r="A6" s="154"/>
      <c r="B6" s="154"/>
      <c r="C6" s="154"/>
      <c r="D6" s="151" t="s">
        <v>35</v>
      </c>
      <c r="E6" s="151"/>
      <c r="F6" s="151"/>
      <c r="G6" s="151" t="s">
        <v>36</v>
      </c>
      <c r="H6" s="151"/>
      <c r="I6" s="151"/>
      <c r="J6" s="154"/>
      <c r="K6" s="151"/>
      <c r="L6" s="157"/>
    </row>
    <row r="7" spans="1:12" ht="63" x14ac:dyDescent="0.2">
      <c r="A7" s="155"/>
      <c r="B7" s="155"/>
      <c r="C7" s="155"/>
      <c r="D7" s="9" t="s">
        <v>41</v>
      </c>
      <c r="E7" s="76" t="s">
        <v>42</v>
      </c>
      <c r="F7" s="76" t="s">
        <v>43</v>
      </c>
      <c r="G7" s="76" t="s">
        <v>38</v>
      </c>
      <c r="H7" s="76" t="s">
        <v>37</v>
      </c>
      <c r="I7" s="76" t="s">
        <v>43</v>
      </c>
      <c r="J7" s="155"/>
      <c r="K7" s="151"/>
      <c r="L7" s="157"/>
    </row>
    <row r="8" spans="1:12" ht="15.75" x14ac:dyDescent="0.25">
      <c r="A8" s="1">
        <v>1</v>
      </c>
      <c r="B8" s="2" t="s">
        <v>30</v>
      </c>
      <c r="C8" s="1">
        <v>2402</v>
      </c>
      <c r="D8" s="1">
        <v>75</v>
      </c>
      <c r="E8" s="1">
        <v>2849</v>
      </c>
      <c r="F8" s="3">
        <f t="shared" ref="F8:F38" si="0">SUM(D8:E8)</f>
        <v>2924</v>
      </c>
      <c r="G8" s="1">
        <v>55</v>
      </c>
      <c r="H8" s="1">
        <v>2636</v>
      </c>
      <c r="I8" s="1">
        <f t="shared" ref="I8:I38" si="1">SUM(G8:H8)</f>
        <v>2691</v>
      </c>
      <c r="J8" s="5">
        <f t="shared" ref="J8:J39" si="2">I8/C8</f>
        <v>1.1203164029975021</v>
      </c>
      <c r="K8" s="3">
        <v>0</v>
      </c>
      <c r="L8" s="45">
        <f>I8-C8</f>
        <v>289</v>
      </c>
    </row>
    <row r="9" spans="1:12" ht="15.75" x14ac:dyDescent="0.25">
      <c r="A9" s="1">
        <v>2</v>
      </c>
      <c r="B9" s="2" t="s">
        <v>27</v>
      </c>
      <c r="C9" s="1">
        <v>1884</v>
      </c>
      <c r="D9" s="1">
        <v>120</v>
      </c>
      <c r="E9" s="1">
        <v>2117</v>
      </c>
      <c r="F9" s="3">
        <f t="shared" si="0"/>
        <v>2237</v>
      </c>
      <c r="G9" s="1">
        <v>90</v>
      </c>
      <c r="H9" s="1">
        <v>1928</v>
      </c>
      <c r="I9" s="1">
        <f t="shared" si="1"/>
        <v>2018</v>
      </c>
      <c r="J9" s="5">
        <f t="shared" si="2"/>
        <v>1.0711252653927814</v>
      </c>
      <c r="K9" s="3">
        <v>0</v>
      </c>
      <c r="L9" s="45">
        <f>I9-C9</f>
        <v>134</v>
      </c>
    </row>
    <row r="10" spans="1:12" ht="15.75" x14ac:dyDescent="0.25">
      <c r="A10" s="1">
        <v>3</v>
      </c>
      <c r="B10" s="2" t="s">
        <v>29</v>
      </c>
      <c r="C10" s="1">
        <v>2116</v>
      </c>
      <c r="D10" s="1">
        <v>407</v>
      </c>
      <c r="E10" s="1">
        <v>1869</v>
      </c>
      <c r="F10" s="3">
        <f t="shared" si="0"/>
        <v>2276</v>
      </c>
      <c r="G10" s="1">
        <v>396</v>
      </c>
      <c r="H10" s="1">
        <v>1775</v>
      </c>
      <c r="I10" s="1">
        <f t="shared" si="1"/>
        <v>2171</v>
      </c>
      <c r="J10" s="5">
        <f t="shared" si="2"/>
        <v>1.025992438563327</v>
      </c>
      <c r="K10" s="3">
        <v>0</v>
      </c>
      <c r="L10" s="45">
        <f>I10-C10</f>
        <v>55</v>
      </c>
    </row>
    <row r="11" spans="1:12" ht="15.75" x14ac:dyDescent="0.25">
      <c r="A11" s="1">
        <v>4</v>
      </c>
      <c r="B11" s="2" t="s">
        <v>31</v>
      </c>
      <c r="C11" s="1">
        <v>3557</v>
      </c>
      <c r="D11" s="1">
        <v>1116</v>
      </c>
      <c r="E11" s="1">
        <v>2533</v>
      </c>
      <c r="F11" s="3">
        <f t="shared" si="0"/>
        <v>3649</v>
      </c>
      <c r="G11" s="1">
        <v>1067</v>
      </c>
      <c r="H11" s="1">
        <v>2344</v>
      </c>
      <c r="I11" s="1">
        <f t="shared" si="1"/>
        <v>3411</v>
      </c>
      <c r="J11" s="5">
        <f t="shared" si="2"/>
        <v>0.95895417486646051</v>
      </c>
      <c r="K11" s="3">
        <f t="shared" ref="K11:K38" si="3">C11-I11</f>
        <v>146</v>
      </c>
      <c r="L11" s="45"/>
    </row>
    <row r="12" spans="1:12" ht="15.75" x14ac:dyDescent="0.25">
      <c r="A12" s="1">
        <v>5</v>
      </c>
      <c r="B12" s="27" t="s">
        <v>13</v>
      </c>
      <c r="C12" s="26">
        <v>4210</v>
      </c>
      <c r="D12" s="26">
        <v>106</v>
      </c>
      <c r="E12" s="26">
        <v>4359</v>
      </c>
      <c r="F12" s="28">
        <f t="shared" si="0"/>
        <v>4465</v>
      </c>
      <c r="G12" s="26">
        <v>91</v>
      </c>
      <c r="H12" s="26">
        <v>3922</v>
      </c>
      <c r="I12" s="1">
        <f t="shared" si="1"/>
        <v>4013</v>
      </c>
      <c r="J12" s="29">
        <f t="shared" si="2"/>
        <v>0.95320665083135392</v>
      </c>
      <c r="K12" s="3">
        <f t="shared" si="3"/>
        <v>197</v>
      </c>
      <c r="L12" s="45"/>
    </row>
    <row r="13" spans="1:12" ht="15.75" x14ac:dyDescent="0.25">
      <c r="A13" s="1">
        <v>6</v>
      </c>
      <c r="B13" s="2" t="s">
        <v>28</v>
      </c>
      <c r="C13" s="1">
        <v>3189</v>
      </c>
      <c r="D13" s="1">
        <v>127</v>
      </c>
      <c r="E13" s="1">
        <v>3050</v>
      </c>
      <c r="F13" s="3">
        <f t="shared" si="0"/>
        <v>3177</v>
      </c>
      <c r="G13" s="1">
        <v>118</v>
      </c>
      <c r="H13" s="1">
        <v>2556</v>
      </c>
      <c r="I13" s="1">
        <f t="shared" si="1"/>
        <v>2674</v>
      </c>
      <c r="J13" s="5">
        <f t="shared" si="2"/>
        <v>0.8385073690812167</v>
      </c>
      <c r="K13" s="3">
        <f t="shared" si="3"/>
        <v>515</v>
      </c>
      <c r="L13" s="45"/>
    </row>
    <row r="14" spans="1:12" ht="15.75" x14ac:dyDescent="0.25">
      <c r="A14" s="1">
        <v>7</v>
      </c>
      <c r="B14" s="2" t="s">
        <v>26</v>
      </c>
      <c r="C14" s="1">
        <v>1519</v>
      </c>
      <c r="D14" s="1">
        <v>246</v>
      </c>
      <c r="E14" s="1">
        <v>1268</v>
      </c>
      <c r="F14" s="3">
        <f t="shared" si="0"/>
        <v>1514</v>
      </c>
      <c r="G14" s="1">
        <v>236</v>
      </c>
      <c r="H14" s="1">
        <v>945</v>
      </c>
      <c r="I14" s="1">
        <f t="shared" si="1"/>
        <v>1181</v>
      </c>
      <c r="J14" s="5">
        <f t="shared" si="2"/>
        <v>0.77748518762343644</v>
      </c>
      <c r="K14" s="3">
        <f t="shared" si="3"/>
        <v>338</v>
      </c>
      <c r="L14" s="45"/>
    </row>
    <row r="15" spans="1:12" ht="15.75" x14ac:dyDescent="0.25">
      <c r="A15" s="1">
        <v>8</v>
      </c>
      <c r="B15" s="2" t="s">
        <v>14</v>
      </c>
      <c r="C15" s="1">
        <v>3681</v>
      </c>
      <c r="D15" s="1">
        <v>543</v>
      </c>
      <c r="E15" s="1">
        <v>2817</v>
      </c>
      <c r="F15" s="3">
        <f t="shared" si="0"/>
        <v>3360</v>
      </c>
      <c r="G15" s="1">
        <v>438</v>
      </c>
      <c r="H15" s="1">
        <v>2413</v>
      </c>
      <c r="I15" s="1">
        <f t="shared" si="1"/>
        <v>2851</v>
      </c>
      <c r="J15" s="5">
        <f t="shared" si="2"/>
        <v>0.77451779407769628</v>
      </c>
      <c r="K15" s="3">
        <f t="shared" si="3"/>
        <v>830</v>
      </c>
      <c r="L15" s="45"/>
    </row>
    <row r="16" spans="1:12" ht="15.75" x14ac:dyDescent="0.25">
      <c r="A16" s="1">
        <v>9</v>
      </c>
      <c r="B16" s="27" t="s">
        <v>16</v>
      </c>
      <c r="C16" s="26">
        <v>6223</v>
      </c>
      <c r="D16" s="26">
        <v>296</v>
      </c>
      <c r="E16" s="26">
        <v>5207</v>
      </c>
      <c r="F16" s="28">
        <f t="shared" si="0"/>
        <v>5503</v>
      </c>
      <c r="G16" s="26">
        <v>222</v>
      </c>
      <c r="H16" s="26">
        <v>4564</v>
      </c>
      <c r="I16" s="26">
        <f t="shared" si="1"/>
        <v>4786</v>
      </c>
      <c r="J16" s="29">
        <f t="shared" si="2"/>
        <v>0.76908243612405591</v>
      </c>
      <c r="K16" s="3">
        <f t="shared" si="3"/>
        <v>1437</v>
      </c>
      <c r="L16" s="45"/>
    </row>
    <row r="17" spans="1:12" ht="15.75" x14ac:dyDescent="0.25">
      <c r="A17" s="1">
        <v>10</v>
      </c>
      <c r="B17" s="2" t="s">
        <v>15</v>
      </c>
      <c r="C17" s="1">
        <v>2908</v>
      </c>
      <c r="D17" s="1">
        <v>842</v>
      </c>
      <c r="E17" s="1">
        <v>1767</v>
      </c>
      <c r="F17" s="3">
        <f t="shared" si="0"/>
        <v>2609</v>
      </c>
      <c r="G17" s="1">
        <v>742</v>
      </c>
      <c r="H17" s="1">
        <v>1483</v>
      </c>
      <c r="I17" s="1">
        <f t="shared" si="1"/>
        <v>2225</v>
      </c>
      <c r="J17" s="5">
        <f t="shared" si="2"/>
        <v>0.76513067400275103</v>
      </c>
      <c r="K17" s="3">
        <f t="shared" si="3"/>
        <v>683</v>
      </c>
      <c r="L17" s="45"/>
    </row>
    <row r="18" spans="1:12" ht="15.75" x14ac:dyDescent="0.25">
      <c r="A18" s="1">
        <v>11</v>
      </c>
      <c r="B18" s="2" t="s">
        <v>24</v>
      </c>
      <c r="C18" s="1">
        <v>2646</v>
      </c>
      <c r="D18" s="1">
        <v>540</v>
      </c>
      <c r="E18" s="1">
        <v>1952</v>
      </c>
      <c r="F18" s="3">
        <f t="shared" si="0"/>
        <v>2492</v>
      </c>
      <c r="G18" s="1">
        <v>507</v>
      </c>
      <c r="H18" s="1">
        <v>1496</v>
      </c>
      <c r="I18" s="1">
        <f t="shared" si="1"/>
        <v>2003</v>
      </c>
      <c r="J18" s="5">
        <f t="shared" si="2"/>
        <v>0.75699168556311414</v>
      </c>
      <c r="K18" s="3">
        <f t="shared" si="3"/>
        <v>643</v>
      </c>
      <c r="L18" s="45"/>
    </row>
    <row r="19" spans="1:12" ht="15.75" x14ac:dyDescent="0.25">
      <c r="A19" s="1">
        <v>12</v>
      </c>
      <c r="B19" s="27" t="s">
        <v>11</v>
      </c>
      <c r="C19" s="26">
        <v>5697</v>
      </c>
      <c r="D19" s="26">
        <v>454</v>
      </c>
      <c r="E19" s="26">
        <v>4301</v>
      </c>
      <c r="F19" s="28">
        <f t="shared" si="0"/>
        <v>4755</v>
      </c>
      <c r="G19" s="26">
        <v>348</v>
      </c>
      <c r="H19" s="26">
        <v>3854</v>
      </c>
      <c r="I19" s="26">
        <f t="shared" si="1"/>
        <v>4202</v>
      </c>
      <c r="J19" s="29">
        <f t="shared" si="2"/>
        <v>0.73758118307881337</v>
      </c>
      <c r="K19" s="3">
        <f t="shared" si="3"/>
        <v>1495</v>
      </c>
      <c r="L19" s="45"/>
    </row>
    <row r="20" spans="1:12" ht="15.75" x14ac:dyDescent="0.25">
      <c r="A20" s="1">
        <v>13</v>
      </c>
      <c r="B20" s="2" t="s">
        <v>25</v>
      </c>
      <c r="C20" s="1">
        <v>3939</v>
      </c>
      <c r="D20" s="1">
        <v>1120</v>
      </c>
      <c r="E20" s="1">
        <v>1883</v>
      </c>
      <c r="F20" s="3">
        <f t="shared" si="0"/>
        <v>3003</v>
      </c>
      <c r="G20" s="1">
        <v>1064</v>
      </c>
      <c r="H20" s="1">
        <v>1735</v>
      </c>
      <c r="I20" s="1">
        <f t="shared" si="1"/>
        <v>2799</v>
      </c>
      <c r="J20" s="5">
        <f t="shared" si="2"/>
        <v>0.71058644325971054</v>
      </c>
      <c r="K20" s="3">
        <f t="shared" si="3"/>
        <v>1140</v>
      </c>
      <c r="L20" s="45"/>
    </row>
    <row r="21" spans="1:12" ht="15.75" x14ac:dyDescent="0.25">
      <c r="A21" s="1">
        <v>14</v>
      </c>
      <c r="B21" s="2" t="s">
        <v>6</v>
      </c>
      <c r="C21" s="1">
        <v>4960</v>
      </c>
      <c r="D21" s="1">
        <v>584</v>
      </c>
      <c r="E21" s="1">
        <v>3582</v>
      </c>
      <c r="F21" s="3">
        <f t="shared" si="0"/>
        <v>4166</v>
      </c>
      <c r="G21" s="1">
        <v>435</v>
      </c>
      <c r="H21" s="1">
        <v>3055</v>
      </c>
      <c r="I21" s="1">
        <f t="shared" si="1"/>
        <v>3490</v>
      </c>
      <c r="J21" s="5">
        <f t="shared" si="2"/>
        <v>0.7036290322580645</v>
      </c>
      <c r="K21" s="3">
        <f t="shared" si="3"/>
        <v>1470</v>
      </c>
      <c r="L21" s="45"/>
    </row>
    <row r="22" spans="1:12" ht="15.75" x14ac:dyDescent="0.25">
      <c r="A22" s="1">
        <v>15</v>
      </c>
      <c r="B22" s="27" t="s">
        <v>4</v>
      </c>
      <c r="C22" s="26">
        <v>4390</v>
      </c>
      <c r="D22" s="26">
        <v>410</v>
      </c>
      <c r="E22" s="26">
        <v>3484</v>
      </c>
      <c r="F22" s="28">
        <f t="shared" si="0"/>
        <v>3894</v>
      </c>
      <c r="G22" s="26">
        <v>283</v>
      </c>
      <c r="H22" s="26">
        <v>2783</v>
      </c>
      <c r="I22" s="26">
        <f t="shared" si="1"/>
        <v>3066</v>
      </c>
      <c r="J22" s="29">
        <f t="shared" si="2"/>
        <v>0.69840546697038719</v>
      </c>
      <c r="K22" s="3">
        <f t="shared" si="3"/>
        <v>1324</v>
      </c>
      <c r="L22" s="45"/>
    </row>
    <row r="23" spans="1:12" ht="15.75" x14ac:dyDescent="0.25">
      <c r="A23" s="1">
        <v>16</v>
      </c>
      <c r="B23" s="27" t="s">
        <v>8</v>
      </c>
      <c r="C23" s="26">
        <v>10056</v>
      </c>
      <c r="D23" s="26">
        <v>2645</v>
      </c>
      <c r="E23" s="26">
        <v>5521</v>
      </c>
      <c r="F23" s="28">
        <f t="shared" si="0"/>
        <v>8166</v>
      </c>
      <c r="G23" s="26">
        <v>2320</v>
      </c>
      <c r="H23" s="26">
        <v>4687</v>
      </c>
      <c r="I23" s="26">
        <f t="shared" si="1"/>
        <v>7007</v>
      </c>
      <c r="J23" s="29">
        <f t="shared" si="2"/>
        <v>0.69679793158313441</v>
      </c>
      <c r="K23" s="3">
        <f t="shared" si="3"/>
        <v>3049</v>
      </c>
      <c r="L23" s="45"/>
    </row>
    <row r="24" spans="1:12" ht="15.75" x14ac:dyDescent="0.25">
      <c r="A24" s="1">
        <v>17</v>
      </c>
      <c r="B24" s="2" t="s">
        <v>22</v>
      </c>
      <c r="C24" s="1">
        <v>7859</v>
      </c>
      <c r="D24" s="1">
        <v>1473</v>
      </c>
      <c r="E24" s="1">
        <v>4838</v>
      </c>
      <c r="F24" s="3">
        <f t="shared" si="0"/>
        <v>6311</v>
      </c>
      <c r="G24" s="1">
        <v>1357</v>
      </c>
      <c r="H24" s="1">
        <v>3990</v>
      </c>
      <c r="I24" s="1">
        <f t="shared" si="1"/>
        <v>5347</v>
      </c>
      <c r="J24" s="5">
        <f t="shared" si="2"/>
        <v>0.6803664588370022</v>
      </c>
      <c r="K24" s="3">
        <f t="shared" si="3"/>
        <v>2512</v>
      </c>
      <c r="L24" s="45"/>
    </row>
    <row r="25" spans="1:12" ht="15.75" x14ac:dyDescent="0.25">
      <c r="A25" s="1">
        <v>18</v>
      </c>
      <c r="B25" s="2" t="s">
        <v>23</v>
      </c>
      <c r="C25" s="1">
        <v>3530</v>
      </c>
      <c r="D25" s="1">
        <v>1095</v>
      </c>
      <c r="E25" s="1">
        <v>1665</v>
      </c>
      <c r="F25" s="3">
        <f t="shared" si="0"/>
        <v>2760</v>
      </c>
      <c r="G25" s="1">
        <v>891</v>
      </c>
      <c r="H25" s="1">
        <v>1411</v>
      </c>
      <c r="I25" s="1">
        <f t="shared" si="1"/>
        <v>2302</v>
      </c>
      <c r="J25" s="5">
        <f t="shared" si="2"/>
        <v>0.65212464589235131</v>
      </c>
      <c r="K25" s="3">
        <f t="shared" si="3"/>
        <v>1228</v>
      </c>
      <c r="L25" s="45"/>
    </row>
    <row r="26" spans="1:12" ht="15.75" x14ac:dyDescent="0.25">
      <c r="A26" s="1">
        <v>19</v>
      </c>
      <c r="B26" s="27" t="s">
        <v>3</v>
      </c>
      <c r="C26" s="26">
        <v>5448</v>
      </c>
      <c r="D26" s="26">
        <v>245</v>
      </c>
      <c r="E26" s="26">
        <v>4003</v>
      </c>
      <c r="F26" s="28">
        <f t="shared" si="0"/>
        <v>4248</v>
      </c>
      <c r="G26" s="26">
        <v>174</v>
      </c>
      <c r="H26" s="26">
        <v>3337</v>
      </c>
      <c r="I26" s="26">
        <f t="shared" si="1"/>
        <v>3511</v>
      </c>
      <c r="J26" s="29">
        <f t="shared" si="2"/>
        <v>0.64445668135095446</v>
      </c>
      <c r="K26" s="3">
        <f t="shared" si="3"/>
        <v>1937</v>
      </c>
      <c r="L26" s="45"/>
    </row>
    <row r="27" spans="1:12" ht="15.75" x14ac:dyDescent="0.25">
      <c r="A27" s="1">
        <v>20</v>
      </c>
      <c r="B27" s="27" t="s">
        <v>19</v>
      </c>
      <c r="C27" s="26">
        <v>6342</v>
      </c>
      <c r="D27" s="26">
        <v>684</v>
      </c>
      <c r="E27" s="26">
        <v>4015</v>
      </c>
      <c r="F27" s="28">
        <f t="shared" si="0"/>
        <v>4699</v>
      </c>
      <c r="G27" s="26">
        <v>596</v>
      </c>
      <c r="H27" s="26">
        <v>3324</v>
      </c>
      <c r="I27" s="26">
        <f t="shared" si="1"/>
        <v>3920</v>
      </c>
      <c r="J27" s="29">
        <f t="shared" si="2"/>
        <v>0.61810154525386318</v>
      </c>
      <c r="K27" s="3">
        <f t="shared" si="3"/>
        <v>2422</v>
      </c>
      <c r="L27" s="45"/>
    </row>
    <row r="28" spans="1:12" ht="15.75" x14ac:dyDescent="0.25">
      <c r="A28" s="1">
        <v>21</v>
      </c>
      <c r="B28" s="2" t="s">
        <v>12</v>
      </c>
      <c r="C28" s="1">
        <v>3697</v>
      </c>
      <c r="D28" s="1">
        <v>1131</v>
      </c>
      <c r="E28" s="1">
        <v>1768</v>
      </c>
      <c r="F28" s="3">
        <f t="shared" si="0"/>
        <v>2899</v>
      </c>
      <c r="G28" s="1">
        <v>803</v>
      </c>
      <c r="H28" s="1">
        <v>1418</v>
      </c>
      <c r="I28" s="1">
        <f t="shared" si="1"/>
        <v>2221</v>
      </c>
      <c r="J28" s="5">
        <f t="shared" si="2"/>
        <v>0.6007573708412226</v>
      </c>
      <c r="K28" s="3">
        <f t="shared" si="3"/>
        <v>1476</v>
      </c>
      <c r="L28" s="45"/>
    </row>
    <row r="29" spans="1:12" ht="15.75" x14ac:dyDescent="0.25">
      <c r="A29" s="1">
        <v>22</v>
      </c>
      <c r="B29" s="2" t="s">
        <v>21</v>
      </c>
      <c r="C29" s="1">
        <v>3819</v>
      </c>
      <c r="D29" s="1">
        <v>362</v>
      </c>
      <c r="E29" s="1">
        <v>2393</v>
      </c>
      <c r="F29" s="3">
        <f t="shared" si="0"/>
        <v>2755</v>
      </c>
      <c r="G29" s="1">
        <v>166</v>
      </c>
      <c r="H29" s="1">
        <v>2094</v>
      </c>
      <c r="I29" s="1">
        <f t="shared" si="1"/>
        <v>2260</v>
      </c>
      <c r="J29" s="5">
        <f t="shared" si="2"/>
        <v>0.59177795234354547</v>
      </c>
      <c r="K29" s="3">
        <f t="shared" si="3"/>
        <v>1559</v>
      </c>
      <c r="L29" s="45"/>
    </row>
    <row r="30" spans="1:12" ht="15.75" x14ac:dyDescent="0.25">
      <c r="A30" s="1">
        <v>23</v>
      </c>
      <c r="B30" s="27" t="s">
        <v>17</v>
      </c>
      <c r="C30" s="26">
        <v>3708</v>
      </c>
      <c r="D30" s="26">
        <v>631</v>
      </c>
      <c r="E30" s="26">
        <v>2256</v>
      </c>
      <c r="F30" s="28">
        <f t="shared" si="0"/>
        <v>2887</v>
      </c>
      <c r="G30" s="26">
        <v>434</v>
      </c>
      <c r="H30" s="26">
        <v>1690</v>
      </c>
      <c r="I30" s="26">
        <f t="shared" si="1"/>
        <v>2124</v>
      </c>
      <c r="J30" s="29">
        <f t="shared" si="2"/>
        <v>0.57281553398058249</v>
      </c>
      <c r="K30" s="3">
        <f t="shared" si="3"/>
        <v>1584</v>
      </c>
      <c r="L30" s="45"/>
    </row>
    <row r="31" spans="1:12" ht="15.75" x14ac:dyDescent="0.25">
      <c r="A31" s="1">
        <v>24</v>
      </c>
      <c r="B31" s="27" t="s">
        <v>20</v>
      </c>
      <c r="C31" s="26">
        <v>8739</v>
      </c>
      <c r="D31" s="26">
        <v>422</v>
      </c>
      <c r="E31" s="26">
        <v>5964</v>
      </c>
      <c r="F31" s="28">
        <f t="shared" si="0"/>
        <v>6386</v>
      </c>
      <c r="G31" s="26">
        <v>290</v>
      </c>
      <c r="H31" s="26">
        <v>4653</v>
      </c>
      <c r="I31" s="26">
        <f t="shared" si="1"/>
        <v>4943</v>
      </c>
      <c r="J31" s="29">
        <f t="shared" si="2"/>
        <v>0.56562535759240185</v>
      </c>
      <c r="K31" s="3">
        <f t="shared" si="3"/>
        <v>3796</v>
      </c>
      <c r="L31" s="45"/>
    </row>
    <row r="32" spans="1:12" ht="15.75" x14ac:dyDescent="0.25">
      <c r="A32" s="1">
        <v>25</v>
      </c>
      <c r="B32" s="27" t="s">
        <v>5</v>
      </c>
      <c r="C32" s="26">
        <v>5677</v>
      </c>
      <c r="D32" s="26">
        <v>213</v>
      </c>
      <c r="E32" s="26">
        <v>3562</v>
      </c>
      <c r="F32" s="28">
        <f t="shared" si="0"/>
        <v>3775</v>
      </c>
      <c r="G32" s="26">
        <v>181</v>
      </c>
      <c r="H32" s="26">
        <v>2983</v>
      </c>
      <c r="I32" s="26">
        <f t="shared" si="1"/>
        <v>3164</v>
      </c>
      <c r="J32" s="29">
        <f t="shared" si="2"/>
        <v>0.55733662145499385</v>
      </c>
      <c r="K32" s="3">
        <f t="shared" si="3"/>
        <v>2513</v>
      </c>
      <c r="L32" s="45"/>
    </row>
    <row r="33" spans="1:12" ht="15.75" x14ac:dyDescent="0.25">
      <c r="A33" s="1">
        <v>26</v>
      </c>
      <c r="B33" s="27" t="s">
        <v>10</v>
      </c>
      <c r="C33" s="26">
        <v>3740</v>
      </c>
      <c r="D33" s="26">
        <v>646</v>
      </c>
      <c r="E33" s="26">
        <v>1942</v>
      </c>
      <c r="F33" s="28">
        <f t="shared" si="0"/>
        <v>2588</v>
      </c>
      <c r="G33" s="26">
        <v>428</v>
      </c>
      <c r="H33" s="26">
        <v>1596</v>
      </c>
      <c r="I33" s="26">
        <f t="shared" si="1"/>
        <v>2024</v>
      </c>
      <c r="J33" s="29">
        <f t="shared" si="2"/>
        <v>0.54117647058823526</v>
      </c>
      <c r="K33" s="3">
        <f t="shared" si="3"/>
        <v>1716</v>
      </c>
      <c r="L33" s="45"/>
    </row>
    <row r="34" spans="1:12" ht="15.75" x14ac:dyDescent="0.25">
      <c r="A34" s="1">
        <v>27</v>
      </c>
      <c r="B34" s="27" t="s">
        <v>7</v>
      </c>
      <c r="C34" s="26">
        <v>6630</v>
      </c>
      <c r="D34" s="26">
        <v>1473</v>
      </c>
      <c r="E34" s="26">
        <v>2784</v>
      </c>
      <c r="F34" s="28">
        <f t="shared" si="0"/>
        <v>4257</v>
      </c>
      <c r="G34" s="26">
        <v>1247</v>
      </c>
      <c r="H34" s="26">
        <v>2289</v>
      </c>
      <c r="I34" s="26">
        <f t="shared" si="1"/>
        <v>3536</v>
      </c>
      <c r="J34" s="29">
        <f t="shared" si="2"/>
        <v>0.53333333333333333</v>
      </c>
      <c r="K34" s="3">
        <f t="shared" si="3"/>
        <v>3094</v>
      </c>
      <c r="L34" s="45"/>
    </row>
    <row r="35" spans="1:12" ht="15.75" x14ac:dyDescent="0.25">
      <c r="A35" s="1">
        <v>28</v>
      </c>
      <c r="B35" s="27" t="s">
        <v>2</v>
      </c>
      <c r="C35" s="26">
        <v>5057</v>
      </c>
      <c r="D35" s="26">
        <v>180</v>
      </c>
      <c r="E35" s="26">
        <v>3944</v>
      </c>
      <c r="F35" s="28">
        <f t="shared" si="0"/>
        <v>4124</v>
      </c>
      <c r="G35" s="26">
        <v>101</v>
      </c>
      <c r="H35" s="26">
        <v>2567</v>
      </c>
      <c r="I35" s="26">
        <f t="shared" si="1"/>
        <v>2668</v>
      </c>
      <c r="J35" s="29">
        <f t="shared" si="2"/>
        <v>0.52758552501483091</v>
      </c>
      <c r="K35" s="3">
        <f t="shared" si="3"/>
        <v>2389</v>
      </c>
      <c r="L35" s="45"/>
    </row>
    <row r="36" spans="1:12" ht="15.75" x14ac:dyDescent="0.25">
      <c r="A36" s="1">
        <v>29</v>
      </c>
      <c r="B36" s="27" t="s">
        <v>1</v>
      </c>
      <c r="C36" s="26">
        <v>11328</v>
      </c>
      <c r="D36" s="26">
        <v>229</v>
      </c>
      <c r="E36" s="26">
        <v>7366</v>
      </c>
      <c r="F36" s="28">
        <f t="shared" si="0"/>
        <v>7595</v>
      </c>
      <c r="G36" s="26">
        <v>142</v>
      </c>
      <c r="H36" s="26">
        <v>5816</v>
      </c>
      <c r="I36" s="26">
        <f t="shared" si="1"/>
        <v>5958</v>
      </c>
      <c r="J36" s="29">
        <f t="shared" si="2"/>
        <v>0.52595338983050843</v>
      </c>
      <c r="K36" s="3">
        <f t="shared" si="3"/>
        <v>5370</v>
      </c>
      <c r="L36" s="45"/>
    </row>
    <row r="37" spans="1:12" ht="15.75" x14ac:dyDescent="0.25">
      <c r="A37" s="1">
        <v>30</v>
      </c>
      <c r="B37" s="27" t="s">
        <v>9</v>
      </c>
      <c r="C37" s="26">
        <v>7526</v>
      </c>
      <c r="D37" s="26">
        <v>350</v>
      </c>
      <c r="E37" s="26">
        <v>4159</v>
      </c>
      <c r="F37" s="28">
        <f t="shared" si="0"/>
        <v>4509</v>
      </c>
      <c r="G37" s="26">
        <v>234</v>
      </c>
      <c r="H37" s="26">
        <v>3516</v>
      </c>
      <c r="I37" s="26">
        <f t="shared" si="1"/>
        <v>3750</v>
      </c>
      <c r="J37" s="29">
        <f t="shared" si="2"/>
        <v>0.49827265479670474</v>
      </c>
      <c r="K37" s="3">
        <f t="shared" si="3"/>
        <v>3776</v>
      </c>
      <c r="L37" s="45"/>
    </row>
    <row r="38" spans="1:12" ht="15.75" x14ac:dyDescent="0.25">
      <c r="A38" s="1">
        <v>31</v>
      </c>
      <c r="B38" s="27" t="s">
        <v>18</v>
      </c>
      <c r="C38" s="26">
        <v>4699</v>
      </c>
      <c r="D38" s="26">
        <v>929</v>
      </c>
      <c r="E38" s="26">
        <v>1722</v>
      </c>
      <c r="F38" s="28">
        <f t="shared" si="0"/>
        <v>2651</v>
      </c>
      <c r="G38" s="26">
        <v>829</v>
      </c>
      <c r="H38" s="26">
        <v>1420</v>
      </c>
      <c r="I38" s="26">
        <f t="shared" si="1"/>
        <v>2249</v>
      </c>
      <c r="J38" s="29">
        <f t="shared" si="2"/>
        <v>0.47861247073845498</v>
      </c>
      <c r="K38" s="3">
        <f t="shared" si="3"/>
        <v>2450</v>
      </c>
      <c r="L38" s="45"/>
    </row>
    <row r="39" spans="1:12" ht="15.75" x14ac:dyDescent="0.25">
      <c r="A39" s="156" t="s">
        <v>32</v>
      </c>
      <c r="B39" s="156"/>
      <c r="C39" s="77">
        <f>SUM(C8:C38)</f>
        <v>151176</v>
      </c>
      <c r="D39" s="7">
        <f t="shared" ref="D39:I39" si="4">SUM(D8:D38)</f>
        <v>19694</v>
      </c>
      <c r="E39" s="7">
        <f t="shared" si="4"/>
        <v>100940</v>
      </c>
      <c r="F39" s="8">
        <f>SUM(F8:F38)</f>
        <v>120634</v>
      </c>
      <c r="G39" s="7">
        <f t="shared" si="4"/>
        <v>16285</v>
      </c>
      <c r="H39" s="7">
        <f t="shared" si="4"/>
        <v>84280</v>
      </c>
      <c r="I39" s="7">
        <f t="shared" si="4"/>
        <v>100565</v>
      </c>
      <c r="J39" s="14">
        <f t="shared" si="2"/>
        <v>0.66521802402497754</v>
      </c>
      <c r="K39" s="8">
        <f>SUM(K8:K38)</f>
        <v>51089</v>
      </c>
      <c r="L39" s="45"/>
    </row>
    <row r="40" spans="1:12" x14ac:dyDescent="0.2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</row>
  </sheetData>
  <mergeCells count="13">
    <mergeCell ref="L5:L7"/>
    <mergeCell ref="D6:F6"/>
    <mergeCell ref="G6:I6"/>
    <mergeCell ref="A39:B39"/>
    <mergeCell ref="A2:K2"/>
    <mergeCell ref="A3:K3"/>
    <mergeCell ref="A4:K4"/>
    <mergeCell ref="A5:A7"/>
    <mergeCell ref="B5:B7"/>
    <mergeCell ref="C5:C7"/>
    <mergeCell ref="D5:I5"/>
    <mergeCell ref="J5:J7"/>
    <mergeCell ref="K5:K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0"/>
  <sheetViews>
    <sheetView topLeftCell="A28" workbookViewId="0">
      <selection activeCell="J48" sqref="J48"/>
    </sheetView>
  </sheetViews>
  <sheetFormatPr defaultRowHeight="12.75" x14ac:dyDescent="0.2"/>
  <cols>
    <col min="2" max="2" width="14.5703125" customWidth="1"/>
    <col min="3" max="3" width="11.7109375" customWidth="1"/>
    <col min="4" max="4" width="12.140625" customWidth="1"/>
    <col min="5" max="6" width="11.5703125" customWidth="1"/>
    <col min="7" max="7" width="11.140625" customWidth="1"/>
    <col min="8" max="8" width="10.7109375" customWidth="1"/>
    <col min="9" max="9" width="11.85546875" customWidth="1"/>
    <col min="10" max="10" width="12.7109375" customWidth="1"/>
    <col min="11" max="11" width="14.42578125" customWidth="1"/>
  </cols>
  <sheetData>
    <row r="2" spans="1:12" ht="11.25" customHeight="1" x14ac:dyDescent="0.2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</row>
    <row r="3" spans="1:12" ht="65.25" customHeight="1" x14ac:dyDescent="0.2">
      <c r="A3" s="152" t="s">
        <v>61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</row>
    <row r="4" spans="1:12" ht="16.5" x14ac:dyDescent="0.2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2"/>
    </row>
    <row r="5" spans="1:12" ht="22.5" customHeight="1" x14ac:dyDescent="0.2">
      <c r="A5" s="153" t="s">
        <v>0</v>
      </c>
      <c r="B5" s="153" t="s">
        <v>33</v>
      </c>
      <c r="C5" s="153" t="s">
        <v>39</v>
      </c>
      <c r="D5" s="156" t="s">
        <v>34</v>
      </c>
      <c r="E5" s="156"/>
      <c r="F5" s="156"/>
      <c r="G5" s="156"/>
      <c r="H5" s="156"/>
      <c r="I5" s="156"/>
      <c r="J5" s="153" t="s">
        <v>40</v>
      </c>
      <c r="K5" s="151" t="s">
        <v>55</v>
      </c>
      <c r="L5" s="157" t="s">
        <v>50</v>
      </c>
    </row>
    <row r="6" spans="1:12" ht="48.75" customHeight="1" x14ac:dyDescent="0.2">
      <c r="A6" s="154"/>
      <c r="B6" s="154"/>
      <c r="C6" s="154"/>
      <c r="D6" s="151" t="s">
        <v>35</v>
      </c>
      <c r="E6" s="151"/>
      <c r="F6" s="151"/>
      <c r="G6" s="151" t="s">
        <v>36</v>
      </c>
      <c r="H6" s="151"/>
      <c r="I6" s="151"/>
      <c r="J6" s="154"/>
      <c r="K6" s="151"/>
      <c r="L6" s="157"/>
    </row>
    <row r="7" spans="1:12" ht="63" x14ac:dyDescent="0.2">
      <c r="A7" s="155"/>
      <c r="B7" s="155"/>
      <c r="C7" s="155"/>
      <c r="D7" s="9" t="s">
        <v>41</v>
      </c>
      <c r="E7" s="76" t="s">
        <v>42</v>
      </c>
      <c r="F7" s="76" t="s">
        <v>43</v>
      </c>
      <c r="G7" s="76" t="s">
        <v>38</v>
      </c>
      <c r="H7" s="76" t="s">
        <v>37</v>
      </c>
      <c r="I7" s="76" t="s">
        <v>43</v>
      </c>
      <c r="J7" s="155"/>
      <c r="K7" s="151"/>
      <c r="L7" s="157"/>
    </row>
    <row r="8" spans="1:12" ht="15.75" x14ac:dyDescent="0.25">
      <c r="A8" s="46">
        <v>1</v>
      </c>
      <c r="B8" s="47" t="s">
        <v>30</v>
      </c>
      <c r="C8" s="46">
        <v>2402</v>
      </c>
      <c r="D8" s="46">
        <v>73</v>
      </c>
      <c r="E8" s="46">
        <v>2864</v>
      </c>
      <c r="F8" s="48">
        <f t="shared" ref="F8:F38" si="0">SUM(D8:E8)</f>
        <v>2937</v>
      </c>
      <c r="G8" s="46">
        <v>57</v>
      </c>
      <c r="H8" s="46">
        <v>2655</v>
      </c>
      <c r="I8" s="46">
        <f t="shared" ref="I8:I38" si="1">SUM(G8:H8)</f>
        <v>2712</v>
      </c>
      <c r="J8" s="49">
        <f t="shared" ref="J8:J39" si="2">I8/C8</f>
        <v>1.1290591174021649</v>
      </c>
      <c r="K8" s="48">
        <v>0</v>
      </c>
      <c r="L8" s="51">
        <f>I8-C8</f>
        <v>310</v>
      </c>
    </row>
    <row r="9" spans="1:12" ht="15.75" x14ac:dyDescent="0.25">
      <c r="A9" s="46">
        <v>2</v>
      </c>
      <c r="B9" s="47" t="s">
        <v>27</v>
      </c>
      <c r="C9" s="46">
        <v>1884</v>
      </c>
      <c r="D9" s="46">
        <v>113</v>
      </c>
      <c r="E9" s="46">
        <v>2143</v>
      </c>
      <c r="F9" s="48">
        <f t="shared" si="0"/>
        <v>2256</v>
      </c>
      <c r="G9" s="46">
        <v>86</v>
      </c>
      <c r="H9" s="46">
        <v>1991</v>
      </c>
      <c r="I9" s="46">
        <f t="shared" si="1"/>
        <v>2077</v>
      </c>
      <c r="J9" s="49">
        <f t="shared" si="2"/>
        <v>1.1024416135881103</v>
      </c>
      <c r="K9" s="48">
        <v>0</v>
      </c>
      <c r="L9" s="51">
        <f>I9-C9</f>
        <v>193</v>
      </c>
    </row>
    <row r="10" spans="1:12" ht="15.75" x14ac:dyDescent="0.25">
      <c r="A10" s="46">
        <v>3</v>
      </c>
      <c r="B10" s="47" t="s">
        <v>29</v>
      </c>
      <c r="C10" s="46">
        <v>2116</v>
      </c>
      <c r="D10" s="46">
        <v>396</v>
      </c>
      <c r="E10" s="46">
        <v>1888</v>
      </c>
      <c r="F10" s="48">
        <f t="shared" si="0"/>
        <v>2284</v>
      </c>
      <c r="G10" s="46">
        <v>384</v>
      </c>
      <c r="H10" s="46">
        <v>1792</v>
      </c>
      <c r="I10" s="46">
        <f t="shared" si="1"/>
        <v>2176</v>
      </c>
      <c r="J10" s="49">
        <f t="shared" si="2"/>
        <v>1.0283553875236295</v>
      </c>
      <c r="K10" s="48">
        <v>0</v>
      </c>
      <c r="L10" s="51">
        <f>I10-C10</f>
        <v>60</v>
      </c>
    </row>
    <row r="11" spans="1:12" ht="15.75" x14ac:dyDescent="0.25">
      <c r="A11" s="46">
        <v>4</v>
      </c>
      <c r="B11" s="87" t="s">
        <v>13</v>
      </c>
      <c r="C11" s="88">
        <v>4210</v>
      </c>
      <c r="D11" s="88">
        <v>112</v>
      </c>
      <c r="E11" s="88">
        <v>4413</v>
      </c>
      <c r="F11" s="89">
        <f>SUM(D11:E11)</f>
        <v>4525</v>
      </c>
      <c r="G11" s="88">
        <v>90</v>
      </c>
      <c r="H11" s="88">
        <v>4127</v>
      </c>
      <c r="I11" s="46">
        <f>SUM(G11:H11)</f>
        <v>4217</v>
      </c>
      <c r="J11" s="90">
        <f>I11/C11</f>
        <v>1.0016627078384799</v>
      </c>
      <c r="K11" s="48">
        <v>0</v>
      </c>
      <c r="L11" s="51">
        <f>I11-C11</f>
        <v>7</v>
      </c>
    </row>
    <row r="12" spans="1:12" ht="15.75" x14ac:dyDescent="0.25">
      <c r="A12" s="52">
        <v>5</v>
      </c>
      <c r="B12" s="53" t="s">
        <v>31</v>
      </c>
      <c r="C12" s="52">
        <v>3557</v>
      </c>
      <c r="D12" s="52">
        <v>1127</v>
      </c>
      <c r="E12" s="52">
        <v>2545</v>
      </c>
      <c r="F12" s="54">
        <f t="shared" si="0"/>
        <v>3672</v>
      </c>
      <c r="G12" s="52">
        <v>1074</v>
      </c>
      <c r="H12" s="52">
        <v>2359</v>
      </c>
      <c r="I12" s="52">
        <f t="shared" si="1"/>
        <v>3433</v>
      </c>
      <c r="J12" s="55">
        <f t="shared" si="2"/>
        <v>0.96513916221535001</v>
      </c>
      <c r="K12" s="54">
        <f t="shared" ref="K12:K38" si="3">C12-I12</f>
        <v>124</v>
      </c>
      <c r="L12" s="57"/>
    </row>
    <row r="13" spans="1:12" ht="15.75" x14ac:dyDescent="0.25">
      <c r="A13" s="52">
        <v>6</v>
      </c>
      <c r="B13" s="53" t="s">
        <v>26</v>
      </c>
      <c r="C13" s="52">
        <v>1519</v>
      </c>
      <c r="D13" s="52">
        <v>246</v>
      </c>
      <c r="E13" s="52">
        <v>1430</v>
      </c>
      <c r="F13" s="54">
        <f>SUM(D13:E13)</f>
        <v>1676</v>
      </c>
      <c r="G13" s="52">
        <v>236</v>
      </c>
      <c r="H13" s="52">
        <v>1173</v>
      </c>
      <c r="I13" s="52">
        <f>SUM(G13:H13)</f>
        <v>1409</v>
      </c>
      <c r="J13" s="55">
        <f>I13/C13</f>
        <v>0.92758393680052664</v>
      </c>
      <c r="K13" s="54">
        <f>C13-I13</f>
        <v>110</v>
      </c>
      <c r="L13" s="57"/>
    </row>
    <row r="14" spans="1:12" ht="15.75" x14ac:dyDescent="0.25">
      <c r="A14" s="52">
        <v>7</v>
      </c>
      <c r="B14" s="53" t="s">
        <v>28</v>
      </c>
      <c r="C14" s="52">
        <v>3189</v>
      </c>
      <c r="D14" s="52">
        <v>131</v>
      </c>
      <c r="E14" s="52">
        <v>3139</v>
      </c>
      <c r="F14" s="54">
        <f t="shared" si="0"/>
        <v>3270</v>
      </c>
      <c r="G14" s="52">
        <v>118</v>
      </c>
      <c r="H14" s="52">
        <v>2767</v>
      </c>
      <c r="I14" s="52">
        <f t="shared" si="1"/>
        <v>2885</v>
      </c>
      <c r="J14" s="55">
        <f t="shared" si="2"/>
        <v>0.90467231106930068</v>
      </c>
      <c r="K14" s="54">
        <f t="shared" si="3"/>
        <v>304</v>
      </c>
      <c r="L14" s="57"/>
    </row>
    <row r="15" spans="1:12" ht="15.75" x14ac:dyDescent="0.25">
      <c r="A15" s="15">
        <v>8</v>
      </c>
      <c r="B15" s="16" t="s">
        <v>24</v>
      </c>
      <c r="C15" s="15">
        <v>2646</v>
      </c>
      <c r="D15" s="15">
        <v>467</v>
      </c>
      <c r="E15" s="15">
        <v>2102</v>
      </c>
      <c r="F15" s="17">
        <f>SUM(D15:E15)</f>
        <v>2569</v>
      </c>
      <c r="G15" s="15">
        <v>452</v>
      </c>
      <c r="H15" s="15">
        <v>1851</v>
      </c>
      <c r="I15" s="15">
        <f>SUM(G15:H15)</f>
        <v>2303</v>
      </c>
      <c r="J15" s="18">
        <f>I15/C15</f>
        <v>0.87037037037037035</v>
      </c>
      <c r="K15" s="17">
        <f>C15-I15</f>
        <v>343</v>
      </c>
      <c r="L15" s="59"/>
    </row>
    <row r="16" spans="1:12" ht="15.75" x14ac:dyDescent="0.25">
      <c r="A16" s="15">
        <v>9</v>
      </c>
      <c r="B16" s="16" t="s">
        <v>14</v>
      </c>
      <c r="C16" s="15">
        <v>3681</v>
      </c>
      <c r="D16" s="15">
        <v>524</v>
      </c>
      <c r="E16" s="15">
        <v>2895</v>
      </c>
      <c r="F16" s="17">
        <f t="shared" si="0"/>
        <v>3419</v>
      </c>
      <c r="G16" s="15">
        <v>449</v>
      </c>
      <c r="H16" s="15">
        <v>2515</v>
      </c>
      <c r="I16" s="15">
        <f t="shared" si="1"/>
        <v>2964</v>
      </c>
      <c r="J16" s="18">
        <f t="shared" si="2"/>
        <v>0.80521597392013045</v>
      </c>
      <c r="K16" s="17">
        <f t="shared" si="3"/>
        <v>717</v>
      </c>
      <c r="L16" s="59"/>
    </row>
    <row r="17" spans="1:12" ht="15.75" x14ac:dyDescent="0.25">
      <c r="A17" s="15">
        <v>10</v>
      </c>
      <c r="B17" s="16" t="s">
        <v>15</v>
      </c>
      <c r="C17" s="15">
        <v>2908</v>
      </c>
      <c r="D17" s="15">
        <v>805</v>
      </c>
      <c r="E17" s="15">
        <v>1905</v>
      </c>
      <c r="F17" s="17">
        <f>SUM(D17:E17)</f>
        <v>2710</v>
      </c>
      <c r="G17" s="15">
        <v>737</v>
      </c>
      <c r="H17" s="15">
        <v>1549</v>
      </c>
      <c r="I17" s="15">
        <f>SUM(G17:H17)</f>
        <v>2286</v>
      </c>
      <c r="J17" s="18">
        <f>I17/C17</f>
        <v>0.78610729023383774</v>
      </c>
      <c r="K17" s="17">
        <f>C17-I17</f>
        <v>622</v>
      </c>
      <c r="L17" s="59"/>
    </row>
    <row r="18" spans="1:12" ht="15.75" x14ac:dyDescent="0.25">
      <c r="A18" s="15">
        <v>11</v>
      </c>
      <c r="B18" s="38" t="s">
        <v>16</v>
      </c>
      <c r="C18" s="39">
        <v>6223</v>
      </c>
      <c r="D18" s="39">
        <v>285</v>
      </c>
      <c r="E18" s="39">
        <v>5350</v>
      </c>
      <c r="F18" s="40">
        <f t="shared" si="0"/>
        <v>5635</v>
      </c>
      <c r="G18" s="39">
        <v>215</v>
      </c>
      <c r="H18" s="39">
        <v>4675</v>
      </c>
      <c r="I18" s="39">
        <f t="shared" si="1"/>
        <v>4890</v>
      </c>
      <c r="J18" s="41">
        <f t="shared" si="2"/>
        <v>0.78579463281375539</v>
      </c>
      <c r="K18" s="17">
        <f t="shared" si="3"/>
        <v>1333</v>
      </c>
      <c r="L18" s="59"/>
    </row>
    <row r="19" spans="1:12" ht="15.75" x14ac:dyDescent="0.25">
      <c r="A19" s="15">
        <v>12</v>
      </c>
      <c r="B19" s="38" t="s">
        <v>11</v>
      </c>
      <c r="C19" s="39">
        <v>5697</v>
      </c>
      <c r="D19" s="39">
        <v>434</v>
      </c>
      <c r="E19" s="39">
        <v>4392</v>
      </c>
      <c r="F19" s="40">
        <f t="shared" si="0"/>
        <v>4826</v>
      </c>
      <c r="G19" s="39">
        <v>334</v>
      </c>
      <c r="H19" s="39">
        <v>3949</v>
      </c>
      <c r="I19" s="39">
        <f t="shared" si="1"/>
        <v>4283</v>
      </c>
      <c r="J19" s="41">
        <f t="shared" si="2"/>
        <v>0.7517991925574864</v>
      </c>
      <c r="K19" s="17">
        <f t="shared" si="3"/>
        <v>1414</v>
      </c>
      <c r="L19" s="59"/>
    </row>
    <row r="20" spans="1:12" ht="15.75" x14ac:dyDescent="0.25">
      <c r="A20" s="15">
        <v>13</v>
      </c>
      <c r="B20" s="38" t="s">
        <v>4</v>
      </c>
      <c r="C20" s="39">
        <v>4390</v>
      </c>
      <c r="D20" s="39">
        <v>352</v>
      </c>
      <c r="E20" s="39">
        <v>3705</v>
      </c>
      <c r="F20" s="40">
        <f>SUM(D20:E20)</f>
        <v>4057</v>
      </c>
      <c r="G20" s="39">
        <v>247</v>
      </c>
      <c r="H20" s="39">
        <v>2974</v>
      </c>
      <c r="I20" s="39">
        <f>SUM(G20:H20)</f>
        <v>3221</v>
      </c>
      <c r="J20" s="41">
        <f>I20/C20</f>
        <v>0.73371298405466967</v>
      </c>
      <c r="K20" s="17">
        <f>C20-I20</f>
        <v>1169</v>
      </c>
      <c r="L20" s="59"/>
    </row>
    <row r="21" spans="1:12" ht="15.75" x14ac:dyDescent="0.25">
      <c r="A21" s="15">
        <v>14</v>
      </c>
      <c r="B21" s="16" t="s">
        <v>25</v>
      </c>
      <c r="C21" s="15">
        <v>3939</v>
      </c>
      <c r="D21" s="15">
        <v>1149</v>
      </c>
      <c r="E21" s="15">
        <v>1892</v>
      </c>
      <c r="F21" s="17">
        <f>SUM(D21:E21)</f>
        <v>3041</v>
      </c>
      <c r="G21" s="15">
        <v>1098</v>
      </c>
      <c r="H21" s="15">
        <v>1774</v>
      </c>
      <c r="I21" s="15">
        <f>SUM(G21:H21)</f>
        <v>2872</v>
      </c>
      <c r="J21" s="18">
        <f>I21/C21</f>
        <v>0.72911906575272911</v>
      </c>
      <c r="K21" s="17">
        <f>C21-I21</f>
        <v>1067</v>
      </c>
      <c r="L21" s="59"/>
    </row>
    <row r="22" spans="1:12" ht="15.75" x14ac:dyDescent="0.25">
      <c r="A22" s="15">
        <v>15</v>
      </c>
      <c r="B22" s="38" t="s">
        <v>8</v>
      </c>
      <c r="C22" s="39">
        <v>10056</v>
      </c>
      <c r="D22" s="39">
        <v>2663</v>
      </c>
      <c r="E22" s="39">
        <v>5668</v>
      </c>
      <c r="F22" s="40">
        <f>SUM(D22:E22)</f>
        <v>8331</v>
      </c>
      <c r="G22" s="39">
        <v>2350</v>
      </c>
      <c r="H22" s="39">
        <v>4898</v>
      </c>
      <c r="I22" s="39">
        <f>SUM(G22:H22)</f>
        <v>7248</v>
      </c>
      <c r="J22" s="41">
        <f>I22/C22</f>
        <v>0.72076372315035797</v>
      </c>
      <c r="K22" s="17">
        <f>C22-I22</f>
        <v>2808</v>
      </c>
      <c r="L22" s="59"/>
    </row>
    <row r="23" spans="1:12" ht="15.75" x14ac:dyDescent="0.25">
      <c r="A23" s="15">
        <v>16</v>
      </c>
      <c r="B23" s="16" t="s">
        <v>6</v>
      </c>
      <c r="C23" s="15">
        <v>4960</v>
      </c>
      <c r="D23" s="15">
        <v>580</v>
      </c>
      <c r="E23" s="15">
        <v>3641</v>
      </c>
      <c r="F23" s="17">
        <f t="shared" si="0"/>
        <v>4221</v>
      </c>
      <c r="G23" s="15">
        <v>434</v>
      </c>
      <c r="H23" s="15">
        <v>3095</v>
      </c>
      <c r="I23" s="15">
        <f t="shared" si="1"/>
        <v>3529</v>
      </c>
      <c r="J23" s="18">
        <f t="shared" si="2"/>
        <v>0.71149193548387102</v>
      </c>
      <c r="K23" s="17">
        <f t="shared" si="3"/>
        <v>1431</v>
      </c>
      <c r="L23" s="59"/>
    </row>
    <row r="24" spans="1:12" ht="15.75" x14ac:dyDescent="0.25">
      <c r="A24" s="15">
        <v>17</v>
      </c>
      <c r="B24" s="16" t="s">
        <v>22</v>
      </c>
      <c r="C24" s="15">
        <v>7859</v>
      </c>
      <c r="D24" s="15">
        <v>1382</v>
      </c>
      <c r="E24" s="15">
        <v>5171</v>
      </c>
      <c r="F24" s="17">
        <f t="shared" si="0"/>
        <v>6553</v>
      </c>
      <c r="G24" s="15">
        <v>1255</v>
      </c>
      <c r="H24" s="15">
        <v>4324</v>
      </c>
      <c r="I24" s="15">
        <f t="shared" si="1"/>
        <v>5579</v>
      </c>
      <c r="J24" s="18">
        <f t="shared" si="2"/>
        <v>0.70988675403995416</v>
      </c>
      <c r="K24" s="17">
        <f t="shared" si="3"/>
        <v>2280</v>
      </c>
      <c r="L24" s="59"/>
    </row>
    <row r="25" spans="1:12" ht="15.75" x14ac:dyDescent="0.25">
      <c r="A25" s="1">
        <v>18</v>
      </c>
      <c r="B25" s="2" t="s">
        <v>23</v>
      </c>
      <c r="C25" s="1">
        <v>3530</v>
      </c>
      <c r="D25" s="1">
        <v>1148</v>
      </c>
      <c r="E25" s="1">
        <v>1669</v>
      </c>
      <c r="F25" s="3">
        <f t="shared" si="0"/>
        <v>2817</v>
      </c>
      <c r="G25" s="1">
        <v>972</v>
      </c>
      <c r="H25" s="1">
        <v>1452</v>
      </c>
      <c r="I25" s="1">
        <f t="shared" si="1"/>
        <v>2424</v>
      </c>
      <c r="J25" s="5">
        <f t="shared" si="2"/>
        <v>0.68668555240793205</v>
      </c>
      <c r="K25" s="3">
        <f t="shared" si="3"/>
        <v>1106</v>
      </c>
      <c r="L25" s="45"/>
    </row>
    <row r="26" spans="1:12" ht="15.75" x14ac:dyDescent="0.25">
      <c r="A26" s="1">
        <v>19</v>
      </c>
      <c r="B26" s="27" t="s">
        <v>3</v>
      </c>
      <c r="C26" s="26">
        <v>5448</v>
      </c>
      <c r="D26" s="26">
        <v>240</v>
      </c>
      <c r="E26" s="26">
        <v>4077</v>
      </c>
      <c r="F26" s="28">
        <f t="shared" si="0"/>
        <v>4317</v>
      </c>
      <c r="G26" s="26">
        <v>175</v>
      </c>
      <c r="H26" s="26">
        <v>3481</v>
      </c>
      <c r="I26" s="26">
        <f t="shared" si="1"/>
        <v>3656</v>
      </c>
      <c r="J26" s="29">
        <f t="shared" si="2"/>
        <v>0.671071953010279</v>
      </c>
      <c r="K26" s="3">
        <f t="shared" si="3"/>
        <v>1792</v>
      </c>
      <c r="L26" s="45"/>
    </row>
    <row r="27" spans="1:12" ht="15.75" x14ac:dyDescent="0.25">
      <c r="A27" s="1">
        <v>20</v>
      </c>
      <c r="B27" s="27" t="s">
        <v>19</v>
      </c>
      <c r="C27" s="26">
        <v>6342</v>
      </c>
      <c r="D27" s="26">
        <v>616</v>
      </c>
      <c r="E27" s="26">
        <v>4311</v>
      </c>
      <c r="F27" s="28">
        <f t="shared" si="0"/>
        <v>4927</v>
      </c>
      <c r="G27" s="26">
        <v>528</v>
      </c>
      <c r="H27" s="26">
        <v>3637</v>
      </c>
      <c r="I27" s="26">
        <f t="shared" si="1"/>
        <v>4165</v>
      </c>
      <c r="J27" s="29">
        <f t="shared" si="2"/>
        <v>0.6567328918322296</v>
      </c>
      <c r="K27" s="3">
        <f t="shared" si="3"/>
        <v>2177</v>
      </c>
      <c r="L27" s="45"/>
    </row>
    <row r="28" spans="1:12" ht="15.75" x14ac:dyDescent="0.25">
      <c r="A28" s="1">
        <v>21</v>
      </c>
      <c r="B28" s="2" t="s">
        <v>12</v>
      </c>
      <c r="C28" s="1">
        <v>3697</v>
      </c>
      <c r="D28" s="1">
        <v>1188</v>
      </c>
      <c r="E28" s="1">
        <v>1780</v>
      </c>
      <c r="F28" s="3">
        <f t="shared" si="0"/>
        <v>2968</v>
      </c>
      <c r="G28" s="1">
        <v>866</v>
      </c>
      <c r="H28" s="1">
        <v>1457</v>
      </c>
      <c r="I28" s="1">
        <f t="shared" si="1"/>
        <v>2323</v>
      </c>
      <c r="J28" s="5">
        <f t="shared" si="2"/>
        <v>0.62834730862861776</v>
      </c>
      <c r="K28" s="3">
        <f t="shared" si="3"/>
        <v>1374</v>
      </c>
      <c r="L28" s="45"/>
    </row>
    <row r="29" spans="1:12" ht="15.75" x14ac:dyDescent="0.25">
      <c r="A29" s="1">
        <v>22</v>
      </c>
      <c r="B29" s="2" t="s">
        <v>21</v>
      </c>
      <c r="C29" s="1">
        <v>3819</v>
      </c>
      <c r="D29" s="1">
        <v>278</v>
      </c>
      <c r="E29" s="1">
        <v>2845</v>
      </c>
      <c r="F29" s="3">
        <f>SUM(D29:E29)</f>
        <v>3123</v>
      </c>
      <c r="G29" s="1">
        <v>143</v>
      </c>
      <c r="H29" s="1">
        <v>2232</v>
      </c>
      <c r="I29" s="1">
        <f>SUM(G29:H29)</f>
        <v>2375</v>
      </c>
      <c r="J29" s="5">
        <f>I29/C29</f>
        <v>0.62189054726368154</v>
      </c>
      <c r="K29" s="3">
        <f>C29-I29</f>
        <v>1444</v>
      </c>
      <c r="L29" s="45"/>
    </row>
    <row r="30" spans="1:12" ht="15.75" x14ac:dyDescent="0.25">
      <c r="A30" s="1">
        <v>23</v>
      </c>
      <c r="B30" s="27" t="s">
        <v>17</v>
      </c>
      <c r="C30" s="26">
        <v>3708</v>
      </c>
      <c r="D30" s="26">
        <v>546</v>
      </c>
      <c r="E30" s="26">
        <v>2620</v>
      </c>
      <c r="F30" s="28">
        <f>SUM(D30:E30)</f>
        <v>3166</v>
      </c>
      <c r="G30" s="26">
        <v>376</v>
      </c>
      <c r="H30" s="26">
        <v>1905</v>
      </c>
      <c r="I30" s="26">
        <f>SUM(G30:H30)</f>
        <v>2281</v>
      </c>
      <c r="J30" s="29">
        <f>I30/C30</f>
        <v>0.61515641855447678</v>
      </c>
      <c r="K30" s="3">
        <f>C30-I30</f>
        <v>1427</v>
      </c>
      <c r="L30" s="45"/>
    </row>
    <row r="31" spans="1:12" ht="15.75" x14ac:dyDescent="0.25">
      <c r="A31" s="1">
        <v>24</v>
      </c>
      <c r="B31" s="27" t="s">
        <v>5</v>
      </c>
      <c r="C31" s="26">
        <v>5677</v>
      </c>
      <c r="D31" s="26">
        <v>203</v>
      </c>
      <c r="E31" s="26">
        <v>3908</v>
      </c>
      <c r="F31" s="28">
        <f>SUM(D31:E31)</f>
        <v>4111</v>
      </c>
      <c r="G31" s="26">
        <v>179</v>
      </c>
      <c r="H31" s="26">
        <v>3263</v>
      </c>
      <c r="I31" s="26">
        <f>SUM(G31:H31)</f>
        <v>3442</v>
      </c>
      <c r="J31" s="29">
        <f>I31/C31</f>
        <v>0.60630614761317603</v>
      </c>
      <c r="K31" s="3">
        <f>C31-I31</f>
        <v>2235</v>
      </c>
      <c r="L31" s="45"/>
    </row>
    <row r="32" spans="1:12" ht="15.75" x14ac:dyDescent="0.25">
      <c r="A32" s="1">
        <v>25</v>
      </c>
      <c r="B32" s="27" t="s">
        <v>20</v>
      </c>
      <c r="C32" s="26">
        <v>8739</v>
      </c>
      <c r="D32" s="26">
        <v>399</v>
      </c>
      <c r="E32" s="26">
        <v>6510</v>
      </c>
      <c r="F32" s="28">
        <f t="shared" si="0"/>
        <v>6909</v>
      </c>
      <c r="G32" s="26">
        <v>271</v>
      </c>
      <c r="H32" s="26">
        <v>5014</v>
      </c>
      <c r="I32" s="26">
        <f t="shared" si="1"/>
        <v>5285</v>
      </c>
      <c r="J32" s="29">
        <f t="shared" si="2"/>
        <v>0.60476027005378186</v>
      </c>
      <c r="K32" s="3">
        <f t="shared" si="3"/>
        <v>3454</v>
      </c>
      <c r="L32" s="45"/>
    </row>
    <row r="33" spans="1:12" ht="15.75" x14ac:dyDescent="0.25">
      <c r="A33" s="1">
        <v>26</v>
      </c>
      <c r="B33" s="27" t="s">
        <v>7</v>
      </c>
      <c r="C33" s="26">
        <v>6630</v>
      </c>
      <c r="D33" s="26">
        <v>1333</v>
      </c>
      <c r="E33" s="26">
        <v>3316</v>
      </c>
      <c r="F33" s="28">
        <f t="shared" si="0"/>
        <v>4649</v>
      </c>
      <c r="G33" s="26">
        <v>1156</v>
      </c>
      <c r="H33" s="26">
        <v>2846</v>
      </c>
      <c r="I33" s="26">
        <f t="shared" si="1"/>
        <v>4002</v>
      </c>
      <c r="J33" s="29">
        <f t="shared" si="2"/>
        <v>0.60361990950226241</v>
      </c>
      <c r="K33" s="3">
        <f t="shared" si="3"/>
        <v>2628</v>
      </c>
      <c r="L33" s="45"/>
    </row>
    <row r="34" spans="1:12" ht="15.75" x14ac:dyDescent="0.25">
      <c r="A34" s="1">
        <v>27</v>
      </c>
      <c r="B34" s="27" t="s">
        <v>1</v>
      </c>
      <c r="C34" s="26">
        <v>11328</v>
      </c>
      <c r="D34" s="26">
        <v>232</v>
      </c>
      <c r="E34" s="26">
        <v>7832</v>
      </c>
      <c r="F34" s="28">
        <f>SUM(D34:E34)</f>
        <v>8064</v>
      </c>
      <c r="G34" s="26">
        <v>141</v>
      </c>
      <c r="H34" s="26">
        <v>6620</v>
      </c>
      <c r="I34" s="26">
        <f>SUM(G34:H34)</f>
        <v>6761</v>
      </c>
      <c r="J34" s="29">
        <f>I34/C34</f>
        <v>0.59683968926553677</v>
      </c>
      <c r="K34" s="3">
        <f>C34-I34</f>
        <v>4567</v>
      </c>
      <c r="L34" s="45"/>
    </row>
    <row r="35" spans="1:12" ht="15.75" x14ac:dyDescent="0.25">
      <c r="A35" s="1">
        <v>28</v>
      </c>
      <c r="B35" s="27" t="s">
        <v>10</v>
      </c>
      <c r="C35" s="26">
        <v>3740</v>
      </c>
      <c r="D35" s="26">
        <v>568</v>
      </c>
      <c r="E35" s="26">
        <v>2118</v>
      </c>
      <c r="F35" s="28">
        <f t="shared" si="0"/>
        <v>2686</v>
      </c>
      <c r="G35" s="26">
        <v>375</v>
      </c>
      <c r="H35" s="26">
        <v>1774</v>
      </c>
      <c r="I35" s="26">
        <f t="shared" si="1"/>
        <v>2149</v>
      </c>
      <c r="J35" s="29">
        <f t="shared" si="2"/>
        <v>0.57459893048128341</v>
      </c>
      <c r="K35" s="3">
        <f t="shared" si="3"/>
        <v>1591</v>
      </c>
      <c r="L35" s="45"/>
    </row>
    <row r="36" spans="1:12" ht="15.75" x14ac:dyDescent="0.25">
      <c r="A36" s="1">
        <v>29</v>
      </c>
      <c r="B36" s="27" t="s">
        <v>2</v>
      </c>
      <c r="C36" s="26">
        <v>5057</v>
      </c>
      <c r="D36" s="26">
        <v>177</v>
      </c>
      <c r="E36" s="26">
        <v>4024</v>
      </c>
      <c r="F36" s="28">
        <f t="shared" si="0"/>
        <v>4201</v>
      </c>
      <c r="G36" s="26">
        <v>102</v>
      </c>
      <c r="H36" s="26">
        <v>2726</v>
      </c>
      <c r="I36" s="26">
        <f t="shared" si="1"/>
        <v>2828</v>
      </c>
      <c r="J36" s="29">
        <f t="shared" si="2"/>
        <v>0.55922483685979829</v>
      </c>
      <c r="K36" s="3">
        <f t="shared" si="3"/>
        <v>2229</v>
      </c>
      <c r="L36" s="45"/>
    </row>
    <row r="37" spans="1:12" ht="15.75" x14ac:dyDescent="0.25">
      <c r="A37" s="1">
        <v>30</v>
      </c>
      <c r="B37" s="81" t="s">
        <v>9</v>
      </c>
      <c r="C37" s="82">
        <v>7526</v>
      </c>
      <c r="D37" s="82">
        <v>347</v>
      </c>
      <c r="E37" s="82">
        <v>4427</v>
      </c>
      <c r="F37" s="83">
        <f>SUM(D37:E37)</f>
        <v>4774</v>
      </c>
      <c r="G37" s="82">
        <v>242</v>
      </c>
      <c r="H37" s="82">
        <v>3774</v>
      </c>
      <c r="I37" s="82">
        <f>SUM(G37:H37)</f>
        <v>4016</v>
      </c>
      <c r="J37" s="84">
        <f>I37/C37</f>
        <v>0.53361679511028437</v>
      </c>
      <c r="K37" s="85">
        <f>C37-I37</f>
        <v>3510</v>
      </c>
      <c r="L37" s="86"/>
    </row>
    <row r="38" spans="1:12" ht="15.75" x14ac:dyDescent="0.25">
      <c r="A38" s="78">
        <v>31</v>
      </c>
      <c r="B38" s="21" t="s">
        <v>18</v>
      </c>
      <c r="C38" s="20">
        <v>4699</v>
      </c>
      <c r="D38" s="20">
        <v>1288</v>
      </c>
      <c r="E38" s="20">
        <v>1730</v>
      </c>
      <c r="F38" s="22">
        <f t="shared" si="0"/>
        <v>3018</v>
      </c>
      <c r="G38" s="20">
        <v>892</v>
      </c>
      <c r="H38" s="20">
        <v>1439</v>
      </c>
      <c r="I38" s="20">
        <f t="shared" si="1"/>
        <v>2331</v>
      </c>
      <c r="J38" s="23">
        <f t="shared" si="2"/>
        <v>0.49606299212598426</v>
      </c>
      <c r="K38" s="79">
        <f t="shared" si="3"/>
        <v>2368</v>
      </c>
      <c r="L38" s="80"/>
    </row>
    <row r="39" spans="1:12" ht="15.75" x14ac:dyDescent="0.25">
      <c r="A39" s="156" t="s">
        <v>32</v>
      </c>
      <c r="B39" s="156"/>
      <c r="C39" s="77">
        <f t="shared" ref="C39:I39" si="4">SUM(C8:C38)</f>
        <v>151176</v>
      </c>
      <c r="D39" s="7">
        <f t="shared" si="4"/>
        <v>19402</v>
      </c>
      <c r="E39" s="7">
        <f t="shared" si="4"/>
        <v>106310</v>
      </c>
      <c r="F39" s="8">
        <f t="shared" si="4"/>
        <v>125712</v>
      </c>
      <c r="G39" s="7">
        <f t="shared" si="4"/>
        <v>16034</v>
      </c>
      <c r="H39" s="7">
        <f t="shared" si="4"/>
        <v>90088</v>
      </c>
      <c r="I39" s="7">
        <f t="shared" si="4"/>
        <v>106122</v>
      </c>
      <c r="J39" s="14">
        <f t="shared" si="2"/>
        <v>0.70197650420701696</v>
      </c>
      <c r="K39" s="8">
        <f>SUM(K8:K38)</f>
        <v>45624</v>
      </c>
      <c r="L39" s="45"/>
    </row>
    <row r="40" spans="1:12" x14ac:dyDescent="0.2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</row>
  </sheetData>
  <mergeCells count="13">
    <mergeCell ref="L5:L7"/>
    <mergeCell ref="D6:F6"/>
    <mergeCell ref="G6:I6"/>
    <mergeCell ref="A39:B39"/>
    <mergeCell ref="A2:K2"/>
    <mergeCell ref="A3:K3"/>
    <mergeCell ref="A4:K4"/>
    <mergeCell ref="A5:A7"/>
    <mergeCell ref="B5:B7"/>
    <mergeCell ref="C5:C7"/>
    <mergeCell ref="D5:I5"/>
    <mergeCell ref="J5:J7"/>
    <mergeCell ref="K5:K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9"/>
  <sheetViews>
    <sheetView topLeftCell="A22" workbookViewId="0">
      <selection activeCell="Q34" sqref="Q34"/>
    </sheetView>
  </sheetViews>
  <sheetFormatPr defaultRowHeight="12.75" x14ac:dyDescent="0.2"/>
  <cols>
    <col min="1" max="2" width="9.140625" style="71"/>
    <col min="3" max="3" width="14.5703125" style="71" customWidth="1"/>
    <col min="4" max="4" width="11.7109375" style="71" customWidth="1"/>
    <col min="5" max="5" width="12.140625" style="71" customWidth="1"/>
    <col min="6" max="7" width="11.5703125" style="71" customWidth="1"/>
    <col min="8" max="8" width="11.140625" style="71" customWidth="1"/>
    <col min="9" max="9" width="10.7109375" style="71" customWidth="1"/>
    <col min="10" max="10" width="11.85546875" style="71" customWidth="1"/>
    <col min="11" max="11" width="12.7109375" style="71" customWidth="1"/>
    <col min="12" max="12" width="14.42578125" style="71" customWidth="1"/>
    <col min="13" max="16384" width="9.140625" style="71"/>
  </cols>
  <sheetData>
    <row r="2" spans="2:13" ht="11.25" customHeight="1" x14ac:dyDescent="0.2"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2:13" ht="65.25" customHeight="1" x14ac:dyDescent="0.2">
      <c r="B3" s="152" t="s">
        <v>62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</row>
    <row r="4" spans="2:13" ht="16.5" x14ac:dyDescent="0.2"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</row>
    <row r="5" spans="2:13" ht="22.5" customHeight="1" x14ac:dyDescent="0.2">
      <c r="B5" s="153" t="s">
        <v>0</v>
      </c>
      <c r="C5" s="153" t="s">
        <v>33</v>
      </c>
      <c r="D5" s="153" t="s">
        <v>39</v>
      </c>
      <c r="E5" s="156" t="s">
        <v>34</v>
      </c>
      <c r="F5" s="156"/>
      <c r="G5" s="156"/>
      <c r="H5" s="156"/>
      <c r="I5" s="156"/>
      <c r="J5" s="156"/>
      <c r="K5" s="153" t="s">
        <v>40</v>
      </c>
      <c r="L5" s="151" t="s">
        <v>55</v>
      </c>
      <c r="M5" s="159" t="s">
        <v>50</v>
      </c>
    </row>
    <row r="6" spans="2:13" ht="48.75" customHeight="1" x14ac:dyDescent="0.2">
      <c r="B6" s="154"/>
      <c r="C6" s="154"/>
      <c r="D6" s="154"/>
      <c r="E6" s="151" t="s">
        <v>35</v>
      </c>
      <c r="F6" s="151"/>
      <c r="G6" s="151"/>
      <c r="H6" s="151" t="s">
        <v>36</v>
      </c>
      <c r="I6" s="151"/>
      <c r="J6" s="151"/>
      <c r="K6" s="154"/>
      <c r="L6" s="151"/>
      <c r="M6" s="159"/>
    </row>
    <row r="7" spans="2:13" ht="63" x14ac:dyDescent="0.2">
      <c r="B7" s="155"/>
      <c r="C7" s="155"/>
      <c r="D7" s="155"/>
      <c r="E7" s="9" t="s">
        <v>41</v>
      </c>
      <c r="F7" s="102" t="s">
        <v>42</v>
      </c>
      <c r="G7" s="102" t="s">
        <v>43</v>
      </c>
      <c r="H7" s="102" t="s">
        <v>38</v>
      </c>
      <c r="I7" s="102" t="s">
        <v>37</v>
      </c>
      <c r="J7" s="102" t="s">
        <v>43</v>
      </c>
      <c r="K7" s="155"/>
      <c r="L7" s="151"/>
      <c r="M7" s="159"/>
    </row>
    <row r="8" spans="2:13" ht="15.75" x14ac:dyDescent="0.25">
      <c r="B8" s="1">
        <v>1</v>
      </c>
      <c r="C8" s="2" t="s">
        <v>30</v>
      </c>
      <c r="D8" s="1">
        <v>2402</v>
      </c>
      <c r="E8" s="1">
        <v>84</v>
      </c>
      <c r="F8" s="1">
        <v>2889</v>
      </c>
      <c r="G8" s="3">
        <f t="shared" ref="G8:G38" si="0">SUM(E8:F8)</f>
        <v>2973</v>
      </c>
      <c r="H8" s="1">
        <v>65</v>
      </c>
      <c r="I8" s="1">
        <v>2704</v>
      </c>
      <c r="J8" s="1">
        <f t="shared" ref="J8:J38" si="1">SUM(H8:I8)</f>
        <v>2769</v>
      </c>
      <c r="K8" s="5">
        <f t="shared" ref="K8:K38" si="2">J8/D8</f>
        <v>1.152789342214821</v>
      </c>
      <c r="L8" s="3">
        <v>0</v>
      </c>
      <c r="M8" s="45">
        <f t="shared" ref="M8:M13" si="3">J8-D8</f>
        <v>367</v>
      </c>
    </row>
    <row r="9" spans="2:13" ht="15.75" x14ac:dyDescent="0.25">
      <c r="B9" s="1">
        <v>2</v>
      </c>
      <c r="C9" s="2" t="s">
        <v>27</v>
      </c>
      <c r="D9" s="1">
        <v>1884</v>
      </c>
      <c r="E9" s="1">
        <v>118</v>
      </c>
      <c r="F9" s="1">
        <v>2180</v>
      </c>
      <c r="G9" s="3">
        <f t="shared" si="0"/>
        <v>2298</v>
      </c>
      <c r="H9" s="1">
        <v>87</v>
      </c>
      <c r="I9" s="1">
        <v>2078</v>
      </c>
      <c r="J9" s="1">
        <f t="shared" si="1"/>
        <v>2165</v>
      </c>
      <c r="K9" s="5">
        <f t="shared" si="2"/>
        <v>1.1491507430997876</v>
      </c>
      <c r="L9" s="3">
        <v>0</v>
      </c>
      <c r="M9" s="45">
        <f t="shared" si="3"/>
        <v>281</v>
      </c>
    </row>
    <row r="10" spans="2:13" ht="15.75" x14ac:dyDescent="0.25">
      <c r="B10" s="1">
        <v>3</v>
      </c>
      <c r="C10" s="2" t="s">
        <v>29</v>
      </c>
      <c r="D10" s="1">
        <v>2116</v>
      </c>
      <c r="E10" s="1">
        <v>406</v>
      </c>
      <c r="F10" s="1">
        <v>1931</v>
      </c>
      <c r="G10" s="3">
        <f t="shared" si="0"/>
        <v>2337</v>
      </c>
      <c r="H10" s="1">
        <v>392</v>
      </c>
      <c r="I10" s="1">
        <v>1836</v>
      </c>
      <c r="J10" s="1">
        <f t="shared" si="1"/>
        <v>2228</v>
      </c>
      <c r="K10" s="5">
        <f t="shared" si="2"/>
        <v>1.0529300567107751</v>
      </c>
      <c r="L10" s="3">
        <v>0</v>
      </c>
      <c r="M10" s="45">
        <f t="shared" si="3"/>
        <v>112</v>
      </c>
    </row>
    <row r="11" spans="2:13" ht="15.75" x14ac:dyDescent="0.25">
      <c r="B11" s="1">
        <v>4</v>
      </c>
      <c r="C11" s="27" t="s">
        <v>13</v>
      </c>
      <c r="D11" s="26">
        <v>4210</v>
      </c>
      <c r="E11" s="26">
        <v>120</v>
      </c>
      <c r="F11" s="26">
        <v>4461</v>
      </c>
      <c r="G11" s="28">
        <f t="shared" si="0"/>
        <v>4581</v>
      </c>
      <c r="H11" s="26">
        <v>103</v>
      </c>
      <c r="I11" s="26">
        <v>4222</v>
      </c>
      <c r="J11" s="1">
        <f t="shared" si="1"/>
        <v>4325</v>
      </c>
      <c r="K11" s="29">
        <f t="shared" si="2"/>
        <v>1.0273159144893111</v>
      </c>
      <c r="L11" s="3">
        <v>0</v>
      </c>
      <c r="M11" s="45">
        <f t="shared" si="3"/>
        <v>115</v>
      </c>
    </row>
    <row r="12" spans="2:13" ht="15.75" x14ac:dyDescent="0.25">
      <c r="B12" s="1">
        <v>5</v>
      </c>
      <c r="C12" s="2" t="s">
        <v>31</v>
      </c>
      <c r="D12" s="1">
        <v>3557</v>
      </c>
      <c r="E12" s="1">
        <v>1042</v>
      </c>
      <c r="F12" s="1">
        <v>2800</v>
      </c>
      <c r="G12" s="3">
        <f t="shared" si="0"/>
        <v>3842</v>
      </c>
      <c r="H12" s="1">
        <v>1019</v>
      </c>
      <c r="I12" s="1">
        <v>2622</v>
      </c>
      <c r="J12" s="1">
        <f t="shared" si="1"/>
        <v>3641</v>
      </c>
      <c r="K12" s="5">
        <f t="shared" si="2"/>
        <v>1.0236154062412146</v>
      </c>
      <c r="L12" s="3">
        <v>0</v>
      </c>
      <c r="M12" s="45">
        <f t="shared" si="3"/>
        <v>84</v>
      </c>
    </row>
    <row r="13" spans="2:13" ht="15.75" x14ac:dyDescent="0.25">
      <c r="B13" s="1">
        <v>6</v>
      </c>
      <c r="C13" s="2" t="s">
        <v>26</v>
      </c>
      <c r="D13" s="1">
        <v>1519</v>
      </c>
      <c r="E13" s="1">
        <v>263</v>
      </c>
      <c r="F13" s="1">
        <v>1452</v>
      </c>
      <c r="G13" s="3">
        <f t="shared" si="0"/>
        <v>1715</v>
      </c>
      <c r="H13" s="1">
        <v>239</v>
      </c>
      <c r="I13" s="1">
        <v>1304</v>
      </c>
      <c r="J13" s="1">
        <f t="shared" si="1"/>
        <v>1543</v>
      </c>
      <c r="K13" s="5">
        <f t="shared" si="2"/>
        <v>1.0157998683344305</v>
      </c>
      <c r="L13" s="3">
        <v>0</v>
      </c>
      <c r="M13" s="45">
        <f t="shared" si="3"/>
        <v>24</v>
      </c>
    </row>
    <row r="14" spans="2:13" ht="15.75" x14ac:dyDescent="0.25">
      <c r="B14" s="1">
        <v>7</v>
      </c>
      <c r="C14" s="2" t="s">
        <v>24</v>
      </c>
      <c r="D14" s="1">
        <v>2646</v>
      </c>
      <c r="E14" s="1">
        <v>495</v>
      </c>
      <c r="F14" s="1">
        <v>2280</v>
      </c>
      <c r="G14" s="3">
        <f t="shared" si="0"/>
        <v>2775</v>
      </c>
      <c r="H14" s="1">
        <v>477</v>
      </c>
      <c r="I14" s="1">
        <v>2154</v>
      </c>
      <c r="J14" s="1">
        <f t="shared" si="1"/>
        <v>2631</v>
      </c>
      <c r="K14" s="5">
        <f t="shared" si="2"/>
        <v>0.99433106575963714</v>
      </c>
      <c r="L14" s="3">
        <f t="shared" ref="L14:L38" si="4">D14-J14</f>
        <v>15</v>
      </c>
      <c r="M14" s="45"/>
    </row>
    <row r="15" spans="2:13" ht="15.75" x14ac:dyDescent="0.25">
      <c r="B15" s="1">
        <v>8</v>
      </c>
      <c r="C15" s="2" t="s">
        <v>28</v>
      </c>
      <c r="D15" s="1">
        <v>3189</v>
      </c>
      <c r="E15" s="1">
        <v>123</v>
      </c>
      <c r="F15" s="1">
        <v>3268</v>
      </c>
      <c r="G15" s="3">
        <f t="shared" si="0"/>
        <v>3391</v>
      </c>
      <c r="H15" s="1">
        <v>109</v>
      </c>
      <c r="I15" s="1">
        <v>3031</v>
      </c>
      <c r="J15" s="1">
        <f t="shared" si="1"/>
        <v>3140</v>
      </c>
      <c r="K15" s="5">
        <f t="shared" si="2"/>
        <v>0.98463468171840707</v>
      </c>
      <c r="L15" s="3">
        <f t="shared" si="4"/>
        <v>49</v>
      </c>
      <c r="M15" s="45"/>
    </row>
    <row r="16" spans="2:13" ht="15.75" x14ac:dyDescent="0.25">
      <c r="B16" s="1">
        <v>9</v>
      </c>
      <c r="C16" s="27" t="s">
        <v>4</v>
      </c>
      <c r="D16" s="26">
        <v>4390</v>
      </c>
      <c r="E16" s="26">
        <v>282</v>
      </c>
      <c r="F16" s="26">
        <v>4298</v>
      </c>
      <c r="G16" s="28">
        <f t="shared" si="0"/>
        <v>4580</v>
      </c>
      <c r="H16" s="26">
        <v>195</v>
      </c>
      <c r="I16" s="26">
        <v>3657</v>
      </c>
      <c r="J16" s="26">
        <f t="shared" si="1"/>
        <v>3852</v>
      </c>
      <c r="K16" s="29">
        <f t="shared" si="2"/>
        <v>0.87744874715261956</v>
      </c>
      <c r="L16" s="3">
        <f t="shared" si="4"/>
        <v>538</v>
      </c>
      <c r="M16" s="45"/>
    </row>
    <row r="17" spans="2:13" ht="15.75" x14ac:dyDescent="0.25">
      <c r="B17" s="1">
        <v>10</v>
      </c>
      <c r="C17" s="2" t="s">
        <v>15</v>
      </c>
      <c r="D17" s="1">
        <v>2908</v>
      </c>
      <c r="E17" s="1">
        <v>547</v>
      </c>
      <c r="F17" s="1">
        <v>2509</v>
      </c>
      <c r="G17" s="3">
        <f t="shared" si="0"/>
        <v>3056</v>
      </c>
      <c r="H17" s="1">
        <v>495</v>
      </c>
      <c r="I17" s="1">
        <v>2011</v>
      </c>
      <c r="J17" s="1">
        <f t="shared" si="1"/>
        <v>2506</v>
      </c>
      <c r="K17" s="5">
        <f t="shared" si="2"/>
        <v>0.8617606602475929</v>
      </c>
      <c r="L17" s="3">
        <f t="shared" si="4"/>
        <v>402</v>
      </c>
      <c r="M17" s="45"/>
    </row>
    <row r="18" spans="2:13" ht="15.75" x14ac:dyDescent="0.25">
      <c r="B18" s="1">
        <v>11</v>
      </c>
      <c r="C18" s="2" t="s">
        <v>25</v>
      </c>
      <c r="D18" s="1">
        <v>3939</v>
      </c>
      <c r="E18" s="1">
        <v>1624</v>
      </c>
      <c r="F18" s="1">
        <v>1916</v>
      </c>
      <c r="G18" s="3">
        <f t="shared" si="0"/>
        <v>3540</v>
      </c>
      <c r="H18" s="1">
        <v>1552</v>
      </c>
      <c r="I18" s="1">
        <v>1802</v>
      </c>
      <c r="J18" s="1">
        <f t="shared" si="1"/>
        <v>3354</v>
      </c>
      <c r="K18" s="5">
        <f t="shared" si="2"/>
        <v>0.85148514851485146</v>
      </c>
      <c r="L18" s="3">
        <f t="shared" si="4"/>
        <v>585</v>
      </c>
      <c r="M18" s="45"/>
    </row>
    <row r="19" spans="2:13" ht="15.75" x14ac:dyDescent="0.25">
      <c r="B19" s="1">
        <v>12</v>
      </c>
      <c r="C19" s="2" t="s">
        <v>14</v>
      </c>
      <c r="D19" s="1">
        <v>3681</v>
      </c>
      <c r="E19" s="1">
        <v>570</v>
      </c>
      <c r="F19" s="1">
        <v>2936</v>
      </c>
      <c r="G19" s="3">
        <f t="shared" si="0"/>
        <v>3506</v>
      </c>
      <c r="H19" s="1">
        <v>461</v>
      </c>
      <c r="I19" s="1">
        <v>2625</v>
      </c>
      <c r="J19" s="1">
        <f t="shared" si="1"/>
        <v>3086</v>
      </c>
      <c r="K19" s="5">
        <f t="shared" si="2"/>
        <v>0.8383591415376257</v>
      </c>
      <c r="L19" s="3">
        <f t="shared" si="4"/>
        <v>595</v>
      </c>
      <c r="M19" s="45"/>
    </row>
    <row r="20" spans="2:13" ht="15.75" x14ac:dyDescent="0.25">
      <c r="B20" s="1">
        <v>13</v>
      </c>
      <c r="C20" s="27" t="s">
        <v>16</v>
      </c>
      <c r="D20" s="26">
        <v>6223</v>
      </c>
      <c r="E20" s="26">
        <v>290</v>
      </c>
      <c r="F20" s="26">
        <v>5535</v>
      </c>
      <c r="G20" s="28">
        <f t="shared" si="0"/>
        <v>5825</v>
      </c>
      <c r="H20" s="26">
        <v>219</v>
      </c>
      <c r="I20" s="26">
        <v>4897</v>
      </c>
      <c r="J20" s="26">
        <f t="shared" si="1"/>
        <v>5116</v>
      </c>
      <c r="K20" s="29">
        <f t="shared" si="2"/>
        <v>0.82211152177406399</v>
      </c>
      <c r="L20" s="3">
        <f t="shared" si="4"/>
        <v>1107</v>
      </c>
      <c r="M20" s="45"/>
    </row>
    <row r="21" spans="2:13" ht="15.75" x14ac:dyDescent="0.25">
      <c r="B21" s="1">
        <v>14</v>
      </c>
      <c r="C21" s="27" t="s">
        <v>11</v>
      </c>
      <c r="D21" s="26">
        <v>5697</v>
      </c>
      <c r="E21" s="26">
        <v>454</v>
      </c>
      <c r="F21" s="26">
        <v>4454</v>
      </c>
      <c r="G21" s="28">
        <f t="shared" si="0"/>
        <v>4908</v>
      </c>
      <c r="H21" s="26">
        <v>341</v>
      </c>
      <c r="I21" s="26">
        <v>4096</v>
      </c>
      <c r="J21" s="26">
        <f t="shared" si="1"/>
        <v>4437</v>
      </c>
      <c r="K21" s="29">
        <f t="shared" si="2"/>
        <v>0.77883096366508686</v>
      </c>
      <c r="L21" s="3">
        <f t="shared" si="4"/>
        <v>1260</v>
      </c>
      <c r="M21" s="45"/>
    </row>
    <row r="22" spans="2:13" ht="15.75" x14ac:dyDescent="0.25">
      <c r="B22" s="1">
        <v>15</v>
      </c>
      <c r="C22" s="27" t="s">
        <v>8</v>
      </c>
      <c r="D22" s="26">
        <v>10056</v>
      </c>
      <c r="E22" s="26">
        <v>2843</v>
      </c>
      <c r="F22" s="26">
        <v>5964</v>
      </c>
      <c r="G22" s="28">
        <f t="shared" si="0"/>
        <v>8807</v>
      </c>
      <c r="H22" s="26">
        <v>2412</v>
      </c>
      <c r="I22" s="26">
        <v>5388</v>
      </c>
      <c r="J22" s="26">
        <f t="shared" si="1"/>
        <v>7800</v>
      </c>
      <c r="K22" s="29">
        <f t="shared" si="2"/>
        <v>0.77565632458233891</v>
      </c>
      <c r="L22" s="3">
        <f t="shared" si="4"/>
        <v>2256</v>
      </c>
      <c r="M22" s="45"/>
    </row>
    <row r="23" spans="2:13" ht="15.75" x14ac:dyDescent="0.25">
      <c r="B23" s="1">
        <v>16</v>
      </c>
      <c r="C23" s="2" t="s">
        <v>22</v>
      </c>
      <c r="D23" s="1">
        <v>7859</v>
      </c>
      <c r="E23" s="1">
        <v>1237</v>
      </c>
      <c r="F23" s="1">
        <v>5690</v>
      </c>
      <c r="G23" s="3">
        <f t="shared" si="0"/>
        <v>6927</v>
      </c>
      <c r="H23" s="1">
        <v>1132</v>
      </c>
      <c r="I23" s="1">
        <v>4870</v>
      </c>
      <c r="J23" s="1">
        <f t="shared" si="1"/>
        <v>6002</v>
      </c>
      <c r="K23" s="5">
        <f t="shared" si="2"/>
        <v>0.76371039572464694</v>
      </c>
      <c r="L23" s="3">
        <f t="shared" si="4"/>
        <v>1857</v>
      </c>
      <c r="M23" s="45"/>
    </row>
    <row r="24" spans="2:13" ht="15.75" x14ac:dyDescent="0.25">
      <c r="B24" s="1">
        <v>17</v>
      </c>
      <c r="C24" s="27" t="s">
        <v>3</v>
      </c>
      <c r="D24" s="26">
        <v>5448</v>
      </c>
      <c r="E24" s="26">
        <v>247</v>
      </c>
      <c r="F24" s="26">
        <v>4492</v>
      </c>
      <c r="G24" s="28">
        <f t="shared" si="0"/>
        <v>4739</v>
      </c>
      <c r="H24" s="26">
        <v>183</v>
      </c>
      <c r="I24" s="26">
        <v>3950</v>
      </c>
      <c r="J24" s="26">
        <f t="shared" si="1"/>
        <v>4133</v>
      </c>
      <c r="K24" s="29">
        <f t="shared" si="2"/>
        <v>0.75862701908957419</v>
      </c>
      <c r="L24" s="3">
        <f t="shared" si="4"/>
        <v>1315</v>
      </c>
      <c r="M24" s="45"/>
    </row>
    <row r="25" spans="2:13" ht="15.75" x14ac:dyDescent="0.25">
      <c r="B25" s="1">
        <v>18</v>
      </c>
      <c r="C25" s="27" t="s">
        <v>10</v>
      </c>
      <c r="D25" s="26">
        <v>3740</v>
      </c>
      <c r="E25" s="26">
        <v>373</v>
      </c>
      <c r="F25" s="26">
        <v>3006</v>
      </c>
      <c r="G25" s="28">
        <f t="shared" si="0"/>
        <v>3379</v>
      </c>
      <c r="H25" s="26">
        <v>261</v>
      </c>
      <c r="I25" s="26">
        <v>2568</v>
      </c>
      <c r="J25" s="26">
        <f t="shared" si="1"/>
        <v>2829</v>
      </c>
      <c r="K25" s="29">
        <f t="shared" si="2"/>
        <v>0.75641711229946529</v>
      </c>
      <c r="L25" s="3">
        <f t="shared" si="4"/>
        <v>911</v>
      </c>
      <c r="M25" s="45"/>
    </row>
    <row r="26" spans="2:13" ht="15.75" x14ac:dyDescent="0.25">
      <c r="B26" s="1">
        <v>19</v>
      </c>
      <c r="C26" s="2" t="s">
        <v>23</v>
      </c>
      <c r="D26" s="1">
        <v>3530</v>
      </c>
      <c r="E26" s="1">
        <v>1049</v>
      </c>
      <c r="F26" s="1">
        <v>2133</v>
      </c>
      <c r="G26" s="3">
        <f t="shared" si="0"/>
        <v>3182</v>
      </c>
      <c r="H26" s="1">
        <v>882</v>
      </c>
      <c r="I26" s="1">
        <v>1781</v>
      </c>
      <c r="J26" s="1">
        <f t="shared" si="1"/>
        <v>2663</v>
      </c>
      <c r="K26" s="5">
        <f t="shared" si="2"/>
        <v>0.75439093484419262</v>
      </c>
      <c r="L26" s="3">
        <f t="shared" si="4"/>
        <v>867</v>
      </c>
      <c r="M26" s="45"/>
    </row>
    <row r="27" spans="2:13" ht="15.75" x14ac:dyDescent="0.25">
      <c r="B27" s="1">
        <v>20</v>
      </c>
      <c r="C27" s="2" t="s">
        <v>21</v>
      </c>
      <c r="D27" s="1">
        <v>3819</v>
      </c>
      <c r="E27" s="1">
        <v>295</v>
      </c>
      <c r="F27" s="1">
        <v>2980</v>
      </c>
      <c r="G27" s="3">
        <f t="shared" si="0"/>
        <v>3275</v>
      </c>
      <c r="H27" s="1">
        <v>152</v>
      </c>
      <c r="I27" s="1">
        <v>2686</v>
      </c>
      <c r="J27" s="1">
        <f t="shared" si="1"/>
        <v>2838</v>
      </c>
      <c r="K27" s="5">
        <f t="shared" si="2"/>
        <v>0.74312647289866463</v>
      </c>
      <c r="L27" s="3">
        <f t="shared" si="4"/>
        <v>981</v>
      </c>
      <c r="M27" s="45"/>
    </row>
    <row r="28" spans="2:13" ht="15.75" x14ac:dyDescent="0.25">
      <c r="B28" s="1">
        <v>21</v>
      </c>
      <c r="C28" s="2" t="s">
        <v>6</v>
      </c>
      <c r="D28" s="1">
        <v>4960</v>
      </c>
      <c r="E28" s="1">
        <v>626</v>
      </c>
      <c r="F28" s="1">
        <v>3709</v>
      </c>
      <c r="G28" s="3">
        <f t="shared" si="0"/>
        <v>4335</v>
      </c>
      <c r="H28" s="1">
        <v>449</v>
      </c>
      <c r="I28" s="1">
        <v>3179</v>
      </c>
      <c r="J28" s="1">
        <f t="shared" si="1"/>
        <v>3628</v>
      </c>
      <c r="K28" s="5">
        <f t="shared" si="2"/>
        <v>0.7314516129032258</v>
      </c>
      <c r="L28" s="3">
        <f t="shared" si="4"/>
        <v>1332</v>
      </c>
      <c r="M28" s="45"/>
    </row>
    <row r="29" spans="2:13" ht="15.75" x14ac:dyDescent="0.25">
      <c r="B29" s="1">
        <v>22</v>
      </c>
      <c r="C29" s="2" t="s">
        <v>12</v>
      </c>
      <c r="D29" s="1">
        <v>3697</v>
      </c>
      <c r="E29" s="1">
        <v>700</v>
      </c>
      <c r="F29" s="1">
        <v>2680</v>
      </c>
      <c r="G29" s="3">
        <f t="shared" si="0"/>
        <v>3380</v>
      </c>
      <c r="H29" s="1">
        <v>447</v>
      </c>
      <c r="I29" s="1">
        <v>2226</v>
      </c>
      <c r="J29" s="1">
        <f t="shared" si="1"/>
        <v>2673</v>
      </c>
      <c r="K29" s="5">
        <f t="shared" si="2"/>
        <v>0.72301866378144442</v>
      </c>
      <c r="L29" s="3">
        <f t="shared" si="4"/>
        <v>1024</v>
      </c>
      <c r="M29" s="45"/>
    </row>
    <row r="30" spans="2:13" ht="15.75" x14ac:dyDescent="0.25">
      <c r="B30" s="1">
        <v>23</v>
      </c>
      <c r="C30" s="27" t="s">
        <v>19</v>
      </c>
      <c r="D30" s="26">
        <v>6342</v>
      </c>
      <c r="E30" s="26">
        <v>596</v>
      </c>
      <c r="F30" s="26">
        <v>4681</v>
      </c>
      <c r="G30" s="28">
        <f t="shared" si="0"/>
        <v>5277</v>
      </c>
      <c r="H30" s="26">
        <v>482</v>
      </c>
      <c r="I30" s="26">
        <v>4101</v>
      </c>
      <c r="J30" s="26">
        <f t="shared" si="1"/>
        <v>4583</v>
      </c>
      <c r="K30" s="29">
        <f t="shared" si="2"/>
        <v>0.72264269946389148</v>
      </c>
      <c r="L30" s="3">
        <f t="shared" si="4"/>
        <v>1759</v>
      </c>
      <c r="M30" s="45"/>
    </row>
    <row r="31" spans="2:13" ht="15.75" x14ac:dyDescent="0.25">
      <c r="B31" s="1">
        <v>24</v>
      </c>
      <c r="C31" s="27" t="s">
        <v>20</v>
      </c>
      <c r="D31" s="26">
        <v>8739</v>
      </c>
      <c r="E31" s="26">
        <v>409</v>
      </c>
      <c r="F31" s="26">
        <v>6871</v>
      </c>
      <c r="G31" s="28">
        <f t="shared" si="0"/>
        <v>7280</v>
      </c>
      <c r="H31" s="26">
        <v>280</v>
      </c>
      <c r="I31" s="26">
        <v>5830</v>
      </c>
      <c r="J31" s="26">
        <f t="shared" si="1"/>
        <v>6110</v>
      </c>
      <c r="K31" s="29">
        <f t="shared" si="2"/>
        <v>0.69916466414921619</v>
      </c>
      <c r="L31" s="3">
        <f t="shared" si="4"/>
        <v>2629</v>
      </c>
      <c r="M31" s="45"/>
    </row>
    <row r="32" spans="2:13" ht="15.75" x14ac:dyDescent="0.25">
      <c r="B32" s="1">
        <v>25</v>
      </c>
      <c r="C32" s="27" t="s">
        <v>17</v>
      </c>
      <c r="D32" s="26">
        <v>3708</v>
      </c>
      <c r="E32" s="26">
        <v>520</v>
      </c>
      <c r="F32" s="26">
        <v>2848</v>
      </c>
      <c r="G32" s="28">
        <f t="shared" si="0"/>
        <v>3368</v>
      </c>
      <c r="H32" s="26">
        <v>346</v>
      </c>
      <c r="I32" s="26">
        <v>2238</v>
      </c>
      <c r="J32" s="26">
        <f t="shared" si="1"/>
        <v>2584</v>
      </c>
      <c r="K32" s="29">
        <f t="shared" si="2"/>
        <v>0.69687162891046384</v>
      </c>
      <c r="L32" s="3">
        <f t="shared" si="4"/>
        <v>1124</v>
      </c>
      <c r="M32" s="45"/>
    </row>
    <row r="33" spans="2:13" ht="15.75" x14ac:dyDescent="0.25">
      <c r="B33" s="1">
        <v>26</v>
      </c>
      <c r="C33" s="27" t="s">
        <v>18</v>
      </c>
      <c r="D33" s="26">
        <v>4699</v>
      </c>
      <c r="E33" s="26">
        <v>1416</v>
      </c>
      <c r="F33" s="26">
        <v>2369</v>
      </c>
      <c r="G33" s="28">
        <f t="shared" si="0"/>
        <v>3785</v>
      </c>
      <c r="H33" s="26">
        <v>1216</v>
      </c>
      <c r="I33" s="26">
        <v>2035</v>
      </c>
      <c r="J33" s="26">
        <f t="shared" si="1"/>
        <v>3251</v>
      </c>
      <c r="K33" s="29">
        <f t="shared" si="2"/>
        <v>0.69184932964460522</v>
      </c>
      <c r="L33" s="3">
        <f t="shared" si="4"/>
        <v>1448</v>
      </c>
      <c r="M33" s="45"/>
    </row>
    <row r="34" spans="2:13" ht="15.75" x14ac:dyDescent="0.25">
      <c r="B34" s="1">
        <v>27</v>
      </c>
      <c r="C34" s="27" t="s">
        <v>5</v>
      </c>
      <c r="D34" s="26">
        <v>5677</v>
      </c>
      <c r="E34" s="26">
        <v>212</v>
      </c>
      <c r="F34" s="26">
        <v>4200</v>
      </c>
      <c r="G34" s="28">
        <f t="shared" si="0"/>
        <v>4412</v>
      </c>
      <c r="H34" s="26">
        <v>176</v>
      </c>
      <c r="I34" s="26">
        <v>3710</v>
      </c>
      <c r="J34" s="26">
        <f t="shared" si="1"/>
        <v>3886</v>
      </c>
      <c r="K34" s="29">
        <f t="shared" si="2"/>
        <v>0.68451646996653159</v>
      </c>
      <c r="L34" s="3">
        <f t="shared" si="4"/>
        <v>1791</v>
      </c>
      <c r="M34" s="45"/>
    </row>
    <row r="35" spans="2:13" ht="15.75" x14ac:dyDescent="0.25">
      <c r="B35" s="1">
        <v>28</v>
      </c>
      <c r="C35" s="27" t="s">
        <v>7</v>
      </c>
      <c r="D35" s="26">
        <v>6630</v>
      </c>
      <c r="E35" s="26">
        <v>1076</v>
      </c>
      <c r="F35" s="26">
        <v>3993</v>
      </c>
      <c r="G35" s="28">
        <f t="shared" si="0"/>
        <v>5069</v>
      </c>
      <c r="H35" s="26">
        <v>862</v>
      </c>
      <c r="I35" s="26">
        <v>3598</v>
      </c>
      <c r="J35" s="26">
        <f t="shared" si="1"/>
        <v>4460</v>
      </c>
      <c r="K35" s="29">
        <f t="shared" si="2"/>
        <v>0.67269984917043746</v>
      </c>
      <c r="L35" s="3">
        <f t="shared" si="4"/>
        <v>2170</v>
      </c>
      <c r="M35" s="45"/>
    </row>
    <row r="36" spans="2:13" ht="15.75" x14ac:dyDescent="0.25">
      <c r="B36" s="1">
        <v>29</v>
      </c>
      <c r="C36" s="27" t="s">
        <v>1</v>
      </c>
      <c r="D36" s="26">
        <v>11328</v>
      </c>
      <c r="E36" s="26">
        <v>253</v>
      </c>
      <c r="F36" s="26">
        <v>8306</v>
      </c>
      <c r="G36" s="28">
        <f t="shared" si="0"/>
        <v>8559</v>
      </c>
      <c r="H36" s="26">
        <v>163</v>
      </c>
      <c r="I36" s="26">
        <v>7185</v>
      </c>
      <c r="J36" s="26">
        <f t="shared" si="1"/>
        <v>7348</v>
      </c>
      <c r="K36" s="29">
        <f t="shared" si="2"/>
        <v>0.64865819209039544</v>
      </c>
      <c r="L36" s="3">
        <f t="shared" si="4"/>
        <v>3980</v>
      </c>
      <c r="M36" s="45"/>
    </row>
    <row r="37" spans="2:13" ht="15.75" x14ac:dyDescent="0.25">
      <c r="B37" s="1">
        <v>30</v>
      </c>
      <c r="C37" s="27" t="s">
        <v>2</v>
      </c>
      <c r="D37" s="26">
        <v>5057</v>
      </c>
      <c r="E37" s="26">
        <v>199</v>
      </c>
      <c r="F37" s="26">
        <v>4174</v>
      </c>
      <c r="G37" s="28">
        <f t="shared" si="0"/>
        <v>4373</v>
      </c>
      <c r="H37" s="26">
        <v>108</v>
      </c>
      <c r="I37" s="26">
        <v>3052</v>
      </c>
      <c r="J37" s="26">
        <f t="shared" si="1"/>
        <v>3160</v>
      </c>
      <c r="K37" s="29">
        <f t="shared" si="2"/>
        <v>0.62487640893810559</v>
      </c>
      <c r="L37" s="3">
        <f t="shared" si="4"/>
        <v>1897</v>
      </c>
      <c r="M37" s="45"/>
    </row>
    <row r="38" spans="2:13" ht="15.75" x14ac:dyDescent="0.25">
      <c r="B38" s="1">
        <v>31</v>
      </c>
      <c r="C38" s="27" t="s">
        <v>9</v>
      </c>
      <c r="D38" s="26">
        <v>7526</v>
      </c>
      <c r="E38" s="26">
        <v>344</v>
      </c>
      <c r="F38" s="26">
        <v>5008</v>
      </c>
      <c r="G38" s="28">
        <f t="shared" si="0"/>
        <v>5352</v>
      </c>
      <c r="H38" s="26">
        <v>242</v>
      </c>
      <c r="I38" s="26">
        <v>4418</v>
      </c>
      <c r="J38" s="26">
        <f t="shared" si="1"/>
        <v>4660</v>
      </c>
      <c r="K38" s="29">
        <f t="shared" si="2"/>
        <v>0.61918681902737183</v>
      </c>
      <c r="L38" s="3">
        <f t="shared" si="4"/>
        <v>2866</v>
      </c>
      <c r="M38" s="45"/>
    </row>
    <row r="39" spans="2:13" ht="15.75" x14ac:dyDescent="0.25">
      <c r="B39" s="156" t="s">
        <v>32</v>
      </c>
      <c r="C39" s="156"/>
      <c r="D39" s="103">
        <f t="shared" ref="D39:J39" si="5">SUM(D8:D38)</f>
        <v>151176</v>
      </c>
      <c r="E39" s="7">
        <f t="shared" si="5"/>
        <v>18813</v>
      </c>
      <c r="F39" s="7">
        <f t="shared" si="5"/>
        <v>116013</v>
      </c>
      <c r="G39" s="8">
        <f t="shared" si="5"/>
        <v>134826</v>
      </c>
      <c r="H39" s="7">
        <f t="shared" si="5"/>
        <v>15547</v>
      </c>
      <c r="I39" s="7">
        <f t="shared" si="5"/>
        <v>101854</v>
      </c>
      <c r="J39" s="7">
        <f t="shared" si="5"/>
        <v>117401</v>
      </c>
      <c r="K39" s="14">
        <f t="shared" ref="K39" si="6">J39/D39</f>
        <v>0.77658490765730015</v>
      </c>
      <c r="L39" s="8">
        <f>SUM(L8:L38)</f>
        <v>34758</v>
      </c>
      <c r="M39" s="45"/>
    </row>
  </sheetData>
  <sortState ref="B8:M38">
    <sortCondition descending="1" ref="K8:K38"/>
  </sortState>
  <mergeCells count="13">
    <mergeCell ref="M5:M7"/>
    <mergeCell ref="E6:G6"/>
    <mergeCell ref="H6:J6"/>
    <mergeCell ref="B39:C39"/>
    <mergeCell ref="B2:L2"/>
    <mergeCell ref="B3:L3"/>
    <mergeCell ref="B4:L4"/>
    <mergeCell ref="B5:B7"/>
    <mergeCell ref="C5:C7"/>
    <mergeCell ref="D5:D7"/>
    <mergeCell ref="E5:J5"/>
    <mergeCell ref="K5:K7"/>
    <mergeCell ref="L5:L7"/>
  </mergeCells>
  <pageMargins left="0.7" right="0.7" top="0.75" bottom="0.75" header="0.3" footer="0.3"/>
  <pageSetup paperSize="9" scale="89" fitToHeight="0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9"/>
  <sheetViews>
    <sheetView topLeftCell="A31" workbookViewId="0">
      <selection activeCell="M5" sqref="M5:M7"/>
    </sheetView>
  </sheetViews>
  <sheetFormatPr defaultRowHeight="12.75" x14ac:dyDescent="0.2"/>
  <cols>
    <col min="1" max="2" width="9.140625" style="71"/>
    <col min="3" max="3" width="14.5703125" style="71" customWidth="1"/>
    <col min="4" max="4" width="11.7109375" style="71" customWidth="1"/>
    <col min="5" max="5" width="12.140625" style="71" customWidth="1"/>
    <col min="6" max="7" width="11.5703125" style="71" customWidth="1"/>
    <col min="8" max="8" width="11.140625" style="71" customWidth="1"/>
    <col min="9" max="9" width="10.7109375" style="71" customWidth="1"/>
    <col min="10" max="10" width="11.85546875" style="71" customWidth="1"/>
    <col min="11" max="11" width="12.7109375" style="71" customWidth="1"/>
    <col min="12" max="12" width="14.42578125" style="71" customWidth="1"/>
    <col min="13" max="16384" width="9.140625" style="71"/>
  </cols>
  <sheetData>
    <row r="2" spans="2:13" ht="11.25" customHeight="1" x14ac:dyDescent="0.2"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2:13" ht="65.25" customHeight="1" x14ac:dyDescent="0.2">
      <c r="B3" s="152" t="s">
        <v>64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</row>
    <row r="4" spans="2:13" ht="16.5" x14ac:dyDescent="0.2"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</row>
    <row r="5" spans="2:13" ht="22.5" customHeight="1" x14ac:dyDescent="0.2">
      <c r="B5" s="153" t="s">
        <v>0</v>
      </c>
      <c r="C5" s="153" t="s">
        <v>33</v>
      </c>
      <c r="D5" s="153" t="s">
        <v>39</v>
      </c>
      <c r="E5" s="156" t="s">
        <v>34</v>
      </c>
      <c r="F5" s="156"/>
      <c r="G5" s="156"/>
      <c r="H5" s="156"/>
      <c r="I5" s="156"/>
      <c r="J5" s="156"/>
      <c r="K5" s="153" t="s">
        <v>40</v>
      </c>
      <c r="L5" s="151" t="s">
        <v>55</v>
      </c>
      <c r="M5" s="159" t="s">
        <v>50</v>
      </c>
    </row>
    <row r="6" spans="2:13" ht="48.75" customHeight="1" x14ac:dyDescent="0.2">
      <c r="B6" s="154"/>
      <c r="C6" s="154"/>
      <c r="D6" s="154"/>
      <c r="E6" s="151" t="s">
        <v>35</v>
      </c>
      <c r="F6" s="151"/>
      <c r="G6" s="151"/>
      <c r="H6" s="151" t="s">
        <v>36</v>
      </c>
      <c r="I6" s="151"/>
      <c r="J6" s="151"/>
      <c r="K6" s="154"/>
      <c r="L6" s="151"/>
      <c r="M6" s="159"/>
    </row>
    <row r="7" spans="2:13" ht="63" x14ac:dyDescent="0.2">
      <c r="B7" s="155"/>
      <c r="C7" s="155"/>
      <c r="D7" s="155"/>
      <c r="E7" s="9" t="s">
        <v>41</v>
      </c>
      <c r="F7" s="102" t="s">
        <v>42</v>
      </c>
      <c r="G7" s="102" t="s">
        <v>43</v>
      </c>
      <c r="H7" s="102" t="s">
        <v>38</v>
      </c>
      <c r="I7" s="102" t="s">
        <v>37</v>
      </c>
      <c r="J7" s="102" t="s">
        <v>43</v>
      </c>
      <c r="K7" s="155"/>
      <c r="L7" s="151"/>
      <c r="M7" s="159"/>
    </row>
    <row r="8" spans="2:13" ht="15.75" x14ac:dyDescent="0.25">
      <c r="B8" s="1">
        <v>1</v>
      </c>
      <c r="C8" s="2" t="s">
        <v>30</v>
      </c>
      <c r="D8" s="1">
        <v>2402</v>
      </c>
      <c r="E8" s="1">
        <v>84</v>
      </c>
      <c r="F8" s="1">
        <v>2889</v>
      </c>
      <c r="G8" s="3">
        <f t="shared" ref="G8:G38" si="0">SUM(E8:F8)</f>
        <v>2973</v>
      </c>
      <c r="H8" s="1">
        <v>65</v>
      </c>
      <c r="I8" s="1">
        <v>2704</v>
      </c>
      <c r="J8" s="1">
        <f t="shared" ref="J8:J38" si="1">SUM(H8:I8)</f>
        <v>2769</v>
      </c>
      <c r="K8" s="5">
        <f t="shared" ref="K8:K38" si="2">J8/D8</f>
        <v>1.152789342214821</v>
      </c>
      <c r="L8" s="3">
        <v>0</v>
      </c>
      <c r="M8" s="45">
        <f t="shared" ref="M8:M13" si="3">J8-D8</f>
        <v>367</v>
      </c>
    </row>
    <row r="9" spans="2:13" ht="15.75" x14ac:dyDescent="0.25">
      <c r="B9" s="1">
        <v>2</v>
      </c>
      <c r="C9" s="2" t="s">
        <v>27</v>
      </c>
      <c r="D9" s="1">
        <v>1884</v>
      </c>
      <c r="E9" s="1">
        <v>118</v>
      </c>
      <c r="F9" s="1">
        <v>2180</v>
      </c>
      <c r="G9" s="3">
        <f t="shared" si="0"/>
        <v>2298</v>
      </c>
      <c r="H9" s="1">
        <v>87</v>
      </c>
      <c r="I9" s="1">
        <v>2078</v>
      </c>
      <c r="J9" s="1">
        <f t="shared" si="1"/>
        <v>2165</v>
      </c>
      <c r="K9" s="5">
        <f t="shared" si="2"/>
        <v>1.1491507430997876</v>
      </c>
      <c r="L9" s="3">
        <v>0</v>
      </c>
      <c r="M9" s="45">
        <f t="shared" si="3"/>
        <v>281</v>
      </c>
    </row>
    <row r="10" spans="2:13" ht="15.75" x14ac:dyDescent="0.25">
      <c r="B10" s="1">
        <v>3</v>
      </c>
      <c r="C10" s="2" t="s">
        <v>29</v>
      </c>
      <c r="D10" s="1">
        <v>2116</v>
      </c>
      <c r="E10" s="1">
        <v>406</v>
      </c>
      <c r="F10" s="1">
        <v>1931</v>
      </c>
      <c r="G10" s="3">
        <f t="shared" si="0"/>
        <v>2337</v>
      </c>
      <c r="H10" s="1">
        <v>392</v>
      </c>
      <c r="I10" s="1">
        <v>1836</v>
      </c>
      <c r="J10" s="1">
        <f t="shared" si="1"/>
        <v>2228</v>
      </c>
      <c r="K10" s="5">
        <f t="shared" si="2"/>
        <v>1.0529300567107751</v>
      </c>
      <c r="L10" s="3">
        <v>0</v>
      </c>
      <c r="M10" s="45">
        <f t="shared" si="3"/>
        <v>112</v>
      </c>
    </row>
    <row r="11" spans="2:13" ht="15.75" x14ac:dyDescent="0.25">
      <c r="B11" s="1">
        <v>4</v>
      </c>
      <c r="C11" s="27" t="s">
        <v>13</v>
      </c>
      <c r="D11" s="26">
        <v>4210</v>
      </c>
      <c r="E11" s="26">
        <v>120</v>
      </c>
      <c r="F11" s="26">
        <v>4461</v>
      </c>
      <c r="G11" s="28">
        <f t="shared" si="0"/>
        <v>4581</v>
      </c>
      <c r="H11" s="26">
        <v>103</v>
      </c>
      <c r="I11" s="26">
        <v>4222</v>
      </c>
      <c r="J11" s="1">
        <f t="shared" si="1"/>
        <v>4325</v>
      </c>
      <c r="K11" s="29">
        <f t="shared" si="2"/>
        <v>1.0273159144893111</v>
      </c>
      <c r="L11" s="3">
        <v>0</v>
      </c>
      <c r="M11" s="45">
        <f t="shared" si="3"/>
        <v>115</v>
      </c>
    </row>
    <row r="12" spans="2:13" ht="15.75" x14ac:dyDescent="0.25">
      <c r="B12" s="1">
        <v>5</v>
      </c>
      <c r="C12" s="2" t="s">
        <v>31</v>
      </c>
      <c r="D12" s="1">
        <v>3557</v>
      </c>
      <c r="E12" s="1">
        <v>1042</v>
      </c>
      <c r="F12" s="1">
        <v>2800</v>
      </c>
      <c r="G12" s="3">
        <f t="shared" si="0"/>
        <v>3842</v>
      </c>
      <c r="H12" s="1">
        <v>1019</v>
      </c>
      <c r="I12" s="1">
        <v>2622</v>
      </c>
      <c r="J12" s="1">
        <f t="shared" si="1"/>
        <v>3641</v>
      </c>
      <c r="K12" s="5">
        <f t="shared" si="2"/>
        <v>1.0236154062412146</v>
      </c>
      <c r="L12" s="3">
        <v>0</v>
      </c>
      <c r="M12" s="45">
        <f t="shared" si="3"/>
        <v>84</v>
      </c>
    </row>
    <row r="13" spans="2:13" ht="15.75" x14ac:dyDescent="0.25">
      <c r="B13" s="1">
        <v>6</v>
      </c>
      <c r="C13" s="2" t="s">
        <v>26</v>
      </c>
      <c r="D13" s="1">
        <v>1519</v>
      </c>
      <c r="E13" s="1">
        <v>263</v>
      </c>
      <c r="F13" s="1">
        <v>1452</v>
      </c>
      <c r="G13" s="3">
        <f t="shared" si="0"/>
        <v>1715</v>
      </c>
      <c r="H13" s="1">
        <v>239</v>
      </c>
      <c r="I13" s="1">
        <v>1304</v>
      </c>
      <c r="J13" s="1">
        <f t="shared" si="1"/>
        <v>1543</v>
      </c>
      <c r="K13" s="5">
        <f t="shared" si="2"/>
        <v>1.0157998683344305</v>
      </c>
      <c r="L13" s="3">
        <v>0</v>
      </c>
      <c r="M13" s="45">
        <f t="shared" si="3"/>
        <v>24</v>
      </c>
    </row>
    <row r="14" spans="2:13" ht="15.75" x14ac:dyDescent="0.25">
      <c r="B14" s="1">
        <v>7</v>
      </c>
      <c r="C14" s="2" t="s">
        <v>24</v>
      </c>
      <c r="D14" s="1">
        <v>2646</v>
      </c>
      <c r="E14" s="1">
        <v>495</v>
      </c>
      <c r="F14" s="1">
        <v>2280</v>
      </c>
      <c r="G14" s="3">
        <f t="shared" si="0"/>
        <v>2775</v>
      </c>
      <c r="H14" s="1">
        <v>477</v>
      </c>
      <c r="I14" s="1">
        <v>2154</v>
      </c>
      <c r="J14" s="1">
        <f t="shared" si="1"/>
        <v>2631</v>
      </c>
      <c r="K14" s="5">
        <f t="shared" si="2"/>
        <v>0.99433106575963714</v>
      </c>
      <c r="L14" s="3">
        <f t="shared" ref="L14:L38" si="4">D14-J14</f>
        <v>15</v>
      </c>
      <c r="M14" s="45"/>
    </row>
    <row r="15" spans="2:13" ht="15.75" x14ac:dyDescent="0.25">
      <c r="B15" s="1">
        <v>8</v>
      </c>
      <c r="C15" s="2" t="s">
        <v>28</v>
      </c>
      <c r="D15" s="1">
        <v>3189</v>
      </c>
      <c r="E15" s="1">
        <v>123</v>
      </c>
      <c r="F15" s="1">
        <v>3268</v>
      </c>
      <c r="G15" s="3">
        <f t="shared" si="0"/>
        <v>3391</v>
      </c>
      <c r="H15" s="1">
        <v>109</v>
      </c>
      <c r="I15" s="1">
        <v>3031</v>
      </c>
      <c r="J15" s="1">
        <f t="shared" si="1"/>
        <v>3140</v>
      </c>
      <c r="K15" s="5">
        <f t="shared" si="2"/>
        <v>0.98463468171840707</v>
      </c>
      <c r="L15" s="3">
        <f t="shared" si="4"/>
        <v>49</v>
      </c>
      <c r="M15" s="45"/>
    </row>
    <row r="16" spans="2:13" ht="15.75" x14ac:dyDescent="0.25">
      <c r="B16" s="1">
        <v>9</v>
      </c>
      <c r="C16" s="27" t="s">
        <v>4</v>
      </c>
      <c r="D16" s="26">
        <v>4390</v>
      </c>
      <c r="E16" s="26">
        <v>282</v>
      </c>
      <c r="F16" s="26">
        <v>4298</v>
      </c>
      <c r="G16" s="28">
        <f t="shared" si="0"/>
        <v>4580</v>
      </c>
      <c r="H16" s="26">
        <v>195</v>
      </c>
      <c r="I16" s="26">
        <v>3657</v>
      </c>
      <c r="J16" s="26">
        <f t="shared" si="1"/>
        <v>3852</v>
      </c>
      <c r="K16" s="29">
        <f t="shared" si="2"/>
        <v>0.87744874715261956</v>
      </c>
      <c r="L16" s="3">
        <f t="shared" si="4"/>
        <v>538</v>
      </c>
      <c r="M16" s="45"/>
    </row>
    <row r="17" spans="2:13" ht="15.75" x14ac:dyDescent="0.25">
      <c r="B17" s="1">
        <v>10</v>
      </c>
      <c r="C17" s="2" t="s">
        <v>15</v>
      </c>
      <c r="D17" s="1">
        <v>2908</v>
      </c>
      <c r="E17" s="1">
        <v>547</v>
      </c>
      <c r="F17" s="1">
        <v>2509</v>
      </c>
      <c r="G17" s="3">
        <f t="shared" si="0"/>
        <v>3056</v>
      </c>
      <c r="H17" s="1">
        <v>495</v>
      </c>
      <c r="I17" s="1">
        <v>2011</v>
      </c>
      <c r="J17" s="1">
        <f t="shared" si="1"/>
        <v>2506</v>
      </c>
      <c r="K17" s="5">
        <f t="shared" si="2"/>
        <v>0.8617606602475929</v>
      </c>
      <c r="L17" s="3">
        <f t="shared" si="4"/>
        <v>402</v>
      </c>
      <c r="M17" s="45"/>
    </row>
    <row r="18" spans="2:13" ht="15.75" x14ac:dyDescent="0.25">
      <c r="B18" s="1">
        <v>11</v>
      </c>
      <c r="C18" s="2" t="s">
        <v>25</v>
      </c>
      <c r="D18" s="1">
        <v>3939</v>
      </c>
      <c r="E18" s="1">
        <v>1624</v>
      </c>
      <c r="F18" s="1">
        <v>1916</v>
      </c>
      <c r="G18" s="3">
        <f t="shared" si="0"/>
        <v>3540</v>
      </c>
      <c r="H18" s="1">
        <v>1552</v>
      </c>
      <c r="I18" s="1">
        <v>1802</v>
      </c>
      <c r="J18" s="1">
        <f t="shared" si="1"/>
        <v>3354</v>
      </c>
      <c r="K18" s="5">
        <f t="shared" si="2"/>
        <v>0.85148514851485146</v>
      </c>
      <c r="L18" s="3">
        <f t="shared" si="4"/>
        <v>585</v>
      </c>
      <c r="M18" s="45"/>
    </row>
    <row r="19" spans="2:13" ht="15.75" x14ac:dyDescent="0.25">
      <c r="B19" s="1">
        <v>12</v>
      </c>
      <c r="C19" s="2" t="s">
        <v>14</v>
      </c>
      <c r="D19" s="1">
        <v>3681</v>
      </c>
      <c r="E19" s="1">
        <v>570</v>
      </c>
      <c r="F19" s="1">
        <v>2936</v>
      </c>
      <c r="G19" s="3">
        <f t="shared" si="0"/>
        <v>3506</v>
      </c>
      <c r="H19" s="1">
        <v>461</v>
      </c>
      <c r="I19" s="1">
        <v>2625</v>
      </c>
      <c r="J19" s="1">
        <f t="shared" si="1"/>
        <v>3086</v>
      </c>
      <c r="K19" s="5">
        <f t="shared" si="2"/>
        <v>0.8383591415376257</v>
      </c>
      <c r="L19" s="3">
        <f t="shared" si="4"/>
        <v>595</v>
      </c>
      <c r="M19" s="45"/>
    </row>
    <row r="20" spans="2:13" ht="15.75" x14ac:dyDescent="0.25">
      <c r="B20" s="1">
        <v>13</v>
      </c>
      <c r="C20" s="27" t="s">
        <v>16</v>
      </c>
      <c r="D20" s="26">
        <v>6223</v>
      </c>
      <c r="E20" s="26">
        <v>290</v>
      </c>
      <c r="F20" s="26">
        <v>5535</v>
      </c>
      <c r="G20" s="28">
        <f t="shared" si="0"/>
        <v>5825</v>
      </c>
      <c r="H20" s="26">
        <v>219</v>
      </c>
      <c r="I20" s="26">
        <v>4897</v>
      </c>
      <c r="J20" s="26">
        <f t="shared" si="1"/>
        <v>5116</v>
      </c>
      <c r="K20" s="29">
        <f t="shared" si="2"/>
        <v>0.82211152177406399</v>
      </c>
      <c r="L20" s="3">
        <f t="shared" si="4"/>
        <v>1107</v>
      </c>
      <c r="M20" s="45"/>
    </row>
    <row r="21" spans="2:13" ht="15.75" x14ac:dyDescent="0.25">
      <c r="B21" s="1">
        <v>14</v>
      </c>
      <c r="C21" s="27" t="s">
        <v>11</v>
      </c>
      <c r="D21" s="26">
        <v>5697</v>
      </c>
      <c r="E21" s="26">
        <v>454</v>
      </c>
      <c r="F21" s="26">
        <v>4454</v>
      </c>
      <c r="G21" s="28">
        <f t="shared" si="0"/>
        <v>4908</v>
      </c>
      <c r="H21" s="26">
        <v>341</v>
      </c>
      <c r="I21" s="26">
        <v>4096</v>
      </c>
      <c r="J21" s="26">
        <f t="shared" si="1"/>
        <v>4437</v>
      </c>
      <c r="K21" s="29">
        <f t="shared" si="2"/>
        <v>0.77883096366508686</v>
      </c>
      <c r="L21" s="3">
        <f t="shared" si="4"/>
        <v>1260</v>
      </c>
      <c r="M21" s="45"/>
    </row>
    <row r="22" spans="2:13" ht="15.75" x14ac:dyDescent="0.25">
      <c r="B22" s="1">
        <v>15</v>
      </c>
      <c r="C22" s="27" t="s">
        <v>8</v>
      </c>
      <c r="D22" s="26">
        <v>10056</v>
      </c>
      <c r="E22" s="26">
        <v>2843</v>
      </c>
      <c r="F22" s="26">
        <v>5964</v>
      </c>
      <c r="G22" s="28">
        <f t="shared" si="0"/>
        <v>8807</v>
      </c>
      <c r="H22" s="26">
        <v>2412</v>
      </c>
      <c r="I22" s="26">
        <v>5388</v>
      </c>
      <c r="J22" s="26">
        <f t="shared" si="1"/>
        <v>7800</v>
      </c>
      <c r="K22" s="29">
        <f t="shared" si="2"/>
        <v>0.77565632458233891</v>
      </c>
      <c r="L22" s="3">
        <f t="shared" si="4"/>
        <v>2256</v>
      </c>
      <c r="M22" s="45"/>
    </row>
    <row r="23" spans="2:13" ht="15.75" x14ac:dyDescent="0.25">
      <c r="B23" s="1">
        <v>16</v>
      </c>
      <c r="C23" s="2" t="s">
        <v>22</v>
      </c>
      <c r="D23" s="1">
        <v>7859</v>
      </c>
      <c r="E23" s="1">
        <v>1237</v>
      </c>
      <c r="F23" s="1">
        <v>5690</v>
      </c>
      <c r="G23" s="3">
        <f t="shared" si="0"/>
        <v>6927</v>
      </c>
      <c r="H23" s="1">
        <v>1132</v>
      </c>
      <c r="I23" s="1">
        <v>4870</v>
      </c>
      <c r="J23" s="1">
        <f t="shared" si="1"/>
        <v>6002</v>
      </c>
      <c r="K23" s="5">
        <f t="shared" si="2"/>
        <v>0.76371039572464694</v>
      </c>
      <c r="L23" s="3">
        <f t="shared" si="4"/>
        <v>1857</v>
      </c>
      <c r="M23" s="45"/>
    </row>
    <row r="24" spans="2:13" ht="15.75" x14ac:dyDescent="0.25">
      <c r="B24" s="1">
        <v>17</v>
      </c>
      <c r="C24" s="27" t="s">
        <v>3</v>
      </c>
      <c r="D24" s="26">
        <v>5448</v>
      </c>
      <c r="E24" s="26">
        <v>247</v>
      </c>
      <c r="F24" s="26">
        <v>4492</v>
      </c>
      <c r="G24" s="28">
        <f t="shared" si="0"/>
        <v>4739</v>
      </c>
      <c r="H24" s="26">
        <v>183</v>
      </c>
      <c r="I24" s="26">
        <v>3950</v>
      </c>
      <c r="J24" s="26">
        <f t="shared" si="1"/>
        <v>4133</v>
      </c>
      <c r="K24" s="29">
        <f t="shared" si="2"/>
        <v>0.75862701908957419</v>
      </c>
      <c r="L24" s="3">
        <f t="shared" si="4"/>
        <v>1315</v>
      </c>
      <c r="M24" s="45"/>
    </row>
    <row r="25" spans="2:13" ht="15.75" x14ac:dyDescent="0.25">
      <c r="B25" s="1">
        <v>18</v>
      </c>
      <c r="C25" s="27" t="s">
        <v>10</v>
      </c>
      <c r="D25" s="26">
        <v>3740</v>
      </c>
      <c r="E25" s="26">
        <v>373</v>
      </c>
      <c r="F25" s="26">
        <v>3006</v>
      </c>
      <c r="G25" s="28">
        <f t="shared" si="0"/>
        <v>3379</v>
      </c>
      <c r="H25" s="26">
        <v>261</v>
      </c>
      <c r="I25" s="26">
        <v>2568</v>
      </c>
      <c r="J25" s="26">
        <f t="shared" si="1"/>
        <v>2829</v>
      </c>
      <c r="K25" s="29">
        <f t="shared" si="2"/>
        <v>0.75641711229946529</v>
      </c>
      <c r="L25" s="3">
        <f t="shared" si="4"/>
        <v>911</v>
      </c>
      <c r="M25" s="45"/>
    </row>
    <row r="26" spans="2:13" ht="15.75" x14ac:dyDescent="0.25">
      <c r="B26" s="1">
        <v>19</v>
      </c>
      <c r="C26" s="2" t="s">
        <v>23</v>
      </c>
      <c r="D26" s="1">
        <v>3530</v>
      </c>
      <c r="E26" s="1">
        <v>1049</v>
      </c>
      <c r="F26" s="1">
        <v>2133</v>
      </c>
      <c r="G26" s="3">
        <f t="shared" si="0"/>
        <v>3182</v>
      </c>
      <c r="H26" s="1">
        <v>882</v>
      </c>
      <c r="I26" s="1">
        <v>1781</v>
      </c>
      <c r="J26" s="1">
        <f t="shared" si="1"/>
        <v>2663</v>
      </c>
      <c r="K26" s="5">
        <f t="shared" si="2"/>
        <v>0.75439093484419262</v>
      </c>
      <c r="L26" s="3">
        <f t="shared" si="4"/>
        <v>867</v>
      </c>
      <c r="M26" s="45"/>
    </row>
    <row r="27" spans="2:13" ht="15.75" x14ac:dyDescent="0.25">
      <c r="B27" s="1">
        <v>20</v>
      </c>
      <c r="C27" s="2" t="s">
        <v>21</v>
      </c>
      <c r="D27" s="1">
        <v>3819</v>
      </c>
      <c r="E27" s="1">
        <v>295</v>
      </c>
      <c r="F27" s="1">
        <v>2980</v>
      </c>
      <c r="G27" s="3">
        <f t="shared" si="0"/>
        <v>3275</v>
      </c>
      <c r="H27" s="1">
        <v>152</v>
      </c>
      <c r="I27" s="1">
        <v>2686</v>
      </c>
      <c r="J27" s="1">
        <f t="shared" si="1"/>
        <v>2838</v>
      </c>
      <c r="K27" s="5">
        <f t="shared" si="2"/>
        <v>0.74312647289866463</v>
      </c>
      <c r="L27" s="3">
        <f t="shared" si="4"/>
        <v>981</v>
      </c>
      <c r="M27" s="45"/>
    </row>
    <row r="28" spans="2:13" ht="15.75" x14ac:dyDescent="0.25">
      <c r="B28" s="1">
        <v>21</v>
      </c>
      <c r="C28" s="2" t="s">
        <v>6</v>
      </c>
      <c r="D28" s="1">
        <v>4960</v>
      </c>
      <c r="E28" s="1">
        <v>626</v>
      </c>
      <c r="F28" s="1">
        <v>3709</v>
      </c>
      <c r="G28" s="3">
        <f t="shared" si="0"/>
        <v>4335</v>
      </c>
      <c r="H28" s="1">
        <v>449</v>
      </c>
      <c r="I28" s="1">
        <v>3179</v>
      </c>
      <c r="J28" s="1">
        <f t="shared" si="1"/>
        <v>3628</v>
      </c>
      <c r="K28" s="5">
        <f t="shared" si="2"/>
        <v>0.7314516129032258</v>
      </c>
      <c r="L28" s="3">
        <f t="shared" si="4"/>
        <v>1332</v>
      </c>
      <c r="M28" s="45"/>
    </row>
    <row r="29" spans="2:13" ht="15.75" x14ac:dyDescent="0.25">
      <c r="B29" s="1">
        <v>22</v>
      </c>
      <c r="C29" s="2" t="s">
        <v>12</v>
      </c>
      <c r="D29" s="1">
        <v>3697</v>
      </c>
      <c r="E29" s="1">
        <v>700</v>
      </c>
      <c r="F29" s="1">
        <v>2680</v>
      </c>
      <c r="G29" s="3">
        <f t="shared" si="0"/>
        <v>3380</v>
      </c>
      <c r="H29" s="1">
        <v>447</v>
      </c>
      <c r="I29" s="1">
        <v>2226</v>
      </c>
      <c r="J29" s="1">
        <f t="shared" si="1"/>
        <v>2673</v>
      </c>
      <c r="K29" s="5">
        <f t="shared" si="2"/>
        <v>0.72301866378144442</v>
      </c>
      <c r="L29" s="3">
        <f t="shared" si="4"/>
        <v>1024</v>
      </c>
      <c r="M29" s="45"/>
    </row>
    <row r="30" spans="2:13" ht="15.75" x14ac:dyDescent="0.25">
      <c r="B30" s="1">
        <v>23</v>
      </c>
      <c r="C30" s="27" t="s">
        <v>19</v>
      </c>
      <c r="D30" s="26">
        <v>6342</v>
      </c>
      <c r="E30" s="26">
        <v>596</v>
      </c>
      <c r="F30" s="26">
        <v>4681</v>
      </c>
      <c r="G30" s="28">
        <f t="shared" si="0"/>
        <v>5277</v>
      </c>
      <c r="H30" s="26">
        <v>482</v>
      </c>
      <c r="I30" s="26">
        <v>4101</v>
      </c>
      <c r="J30" s="26">
        <f t="shared" si="1"/>
        <v>4583</v>
      </c>
      <c r="K30" s="29">
        <f t="shared" si="2"/>
        <v>0.72264269946389148</v>
      </c>
      <c r="L30" s="3">
        <f t="shared" si="4"/>
        <v>1759</v>
      </c>
      <c r="M30" s="45"/>
    </row>
    <row r="31" spans="2:13" ht="15.75" x14ac:dyDescent="0.25">
      <c r="B31" s="1">
        <v>24</v>
      </c>
      <c r="C31" s="27" t="s">
        <v>20</v>
      </c>
      <c r="D31" s="26">
        <v>8739</v>
      </c>
      <c r="E31" s="26">
        <v>409</v>
      </c>
      <c r="F31" s="26">
        <v>6871</v>
      </c>
      <c r="G31" s="28">
        <f t="shared" si="0"/>
        <v>7280</v>
      </c>
      <c r="H31" s="26">
        <v>280</v>
      </c>
      <c r="I31" s="26">
        <v>5830</v>
      </c>
      <c r="J31" s="26">
        <f t="shared" si="1"/>
        <v>6110</v>
      </c>
      <c r="K31" s="29">
        <f t="shared" si="2"/>
        <v>0.69916466414921619</v>
      </c>
      <c r="L31" s="3">
        <f t="shared" si="4"/>
        <v>2629</v>
      </c>
      <c r="M31" s="45"/>
    </row>
    <row r="32" spans="2:13" ht="15.75" x14ac:dyDescent="0.25">
      <c r="B32" s="1">
        <v>25</v>
      </c>
      <c r="C32" s="27" t="s">
        <v>17</v>
      </c>
      <c r="D32" s="26">
        <v>3708</v>
      </c>
      <c r="E32" s="26">
        <v>520</v>
      </c>
      <c r="F32" s="26">
        <v>2848</v>
      </c>
      <c r="G32" s="28">
        <f t="shared" si="0"/>
        <v>3368</v>
      </c>
      <c r="H32" s="26">
        <v>346</v>
      </c>
      <c r="I32" s="26">
        <v>2238</v>
      </c>
      <c r="J32" s="26">
        <f t="shared" si="1"/>
        <v>2584</v>
      </c>
      <c r="K32" s="29">
        <f t="shared" si="2"/>
        <v>0.69687162891046384</v>
      </c>
      <c r="L32" s="3">
        <f t="shared" si="4"/>
        <v>1124</v>
      </c>
      <c r="M32" s="45"/>
    </row>
    <row r="33" spans="2:13" ht="15.75" x14ac:dyDescent="0.25">
      <c r="B33" s="1">
        <v>26</v>
      </c>
      <c r="C33" s="27" t="s">
        <v>18</v>
      </c>
      <c r="D33" s="26">
        <v>4699</v>
      </c>
      <c r="E33" s="26">
        <v>1416</v>
      </c>
      <c r="F33" s="26">
        <v>2369</v>
      </c>
      <c r="G33" s="28">
        <f t="shared" si="0"/>
        <v>3785</v>
      </c>
      <c r="H33" s="26">
        <v>1216</v>
      </c>
      <c r="I33" s="26">
        <v>2035</v>
      </c>
      <c r="J33" s="26">
        <f t="shared" si="1"/>
        <v>3251</v>
      </c>
      <c r="K33" s="29">
        <f t="shared" si="2"/>
        <v>0.69184932964460522</v>
      </c>
      <c r="L33" s="3">
        <f t="shared" si="4"/>
        <v>1448</v>
      </c>
      <c r="M33" s="45"/>
    </row>
    <row r="34" spans="2:13" ht="15.75" x14ac:dyDescent="0.25">
      <c r="B34" s="1">
        <v>27</v>
      </c>
      <c r="C34" s="27" t="s">
        <v>5</v>
      </c>
      <c r="D34" s="26">
        <v>5677</v>
      </c>
      <c r="E34" s="26">
        <v>212</v>
      </c>
      <c r="F34" s="26">
        <v>4200</v>
      </c>
      <c r="G34" s="28">
        <f t="shared" si="0"/>
        <v>4412</v>
      </c>
      <c r="H34" s="26">
        <v>176</v>
      </c>
      <c r="I34" s="26">
        <v>3710</v>
      </c>
      <c r="J34" s="26">
        <f t="shared" si="1"/>
        <v>3886</v>
      </c>
      <c r="K34" s="29">
        <f t="shared" si="2"/>
        <v>0.68451646996653159</v>
      </c>
      <c r="L34" s="3">
        <f t="shared" si="4"/>
        <v>1791</v>
      </c>
      <c r="M34" s="45"/>
    </row>
    <row r="35" spans="2:13" ht="15.75" x14ac:dyDescent="0.25">
      <c r="B35" s="1">
        <v>28</v>
      </c>
      <c r="C35" s="27" t="s">
        <v>7</v>
      </c>
      <c r="D35" s="26">
        <v>6630</v>
      </c>
      <c r="E35" s="26">
        <v>1076</v>
      </c>
      <c r="F35" s="26">
        <v>3993</v>
      </c>
      <c r="G35" s="28">
        <f t="shared" si="0"/>
        <v>5069</v>
      </c>
      <c r="H35" s="26">
        <v>862</v>
      </c>
      <c r="I35" s="26">
        <v>3598</v>
      </c>
      <c r="J35" s="26">
        <f t="shared" si="1"/>
        <v>4460</v>
      </c>
      <c r="K35" s="29">
        <f t="shared" si="2"/>
        <v>0.67269984917043746</v>
      </c>
      <c r="L35" s="3">
        <f t="shared" si="4"/>
        <v>2170</v>
      </c>
      <c r="M35" s="45"/>
    </row>
    <row r="36" spans="2:13" ht="15.75" x14ac:dyDescent="0.25">
      <c r="B36" s="1">
        <v>29</v>
      </c>
      <c r="C36" s="27" t="s">
        <v>1</v>
      </c>
      <c r="D36" s="26">
        <v>11328</v>
      </c>
      <c r="E36" s="26">
        <v>253</v>
      </c>
      <c r="F36" s="26">
        <v>8306</v>
      </c>
      <c r="G36" s="28">
        <f t="shared" si="0"/>
        <v>8559</v>
      </c>
      <c r="H36" s="26">
        <v>163</v>
      </c>
      <c r="I36" s="26">
        <v>7185</v>
      </c>
      <c r="J36" s="26">
        <f t="shared" si="1"/>
        <v>7348</v>
      </c>
      <c r="K36" s="29">
        <f t="shared" si="2"/>
        <v>0.64865819209039544</v>
      </c>
      <c r="L36" s="3">
        <f t="shared" si="4"/>
        <v>3980</v>
      </c>
      <c r="M36" s="45"/>
    </row>
    <row r="37" spans="2:13" ht="15.75" x14ac:dyDescent="0.25">
      <c r="B37" s="1">
        <v>30</v>
      </c>
      <c r="C37" s="27" t="s">
        <v>2</v>
      </c>
      <c r="D37" s="26">
        <v>5057</v>
      </c>
      <c r="E37" s="26">
        <v>199</v>
      </c>
      <c r="F37" s="26">
        <v>4174</v>
      </c>
      <c r="G37" s="28">
        <f t="shared" si="0"/>
        <v>4373</v>
      </c>
      <c r="H37" s="26">
        <v>108</v>
      </c>
      <c r="I37" s="26">
        <v>3052</v>
      </c>
      <c r="J37" s="26">
        <f t="shared" si="1"/>
        <v>3160</v>
      </c>
      <c r="K37" s="29">
        <f t="shared" si="2"/>
        <v>0.62487640893810559</v>
      </c>
      <c r="L37" s="3">
        <f t="shared" si="4"/>
        <v>1897</v>
      </c>
      <c r="M37" s="45"/>
    </row>
    <row r="38" spans="2:13" ht="15.75" x14ac:dyDescent="0.25">
      <c r="B38" s="1">
        <v>31</v>
      </c>
      <c r="C38" s="27" t="s">
        <v>9</v>
      </c>
      <c r="D38" s="26">
        <v>7526</v>
      </c>
      <c r="E38" s="26">
        <v>344</v>
      </c>
      <c r="F38" s="26">
        <v>5008</v>
      </c>
      <c r="G38" s="28">
        <f t="shared" si="0"/>
        <v>5352</v>
      </c>
      <c r="H38" s="26">
        <v>242</v>
      </c>
      <c r="I38" s="26">
        <v>4418</v>
      </c>
      <c r="J38" s="26">
        <f t="shared" si="1"/>
        <v>4660</v>
      </c>
      <c r="K38" s="29">
        <f t="shared" si="2"/>
        <v>0.61918681902737183</v>
      </c>
      <c r="L38" s="3">
        <f t="shared" si="4"/>
        <v>2866</v>
      </c>
      <c r="M38" s="45"/>
    </row>
    <row r="39" spans="2:13" ht="15.75" x14ac:dyDescent="0.25">
      <c r="B39" s="156" t="s">
        <v>32</v>
      </c>
      <c r="C39" s="156"/>
      <c r="D39" s="103">
        <f t="shared" ref="D39:J39" si="5">SUM(D8:D38)</f>
        <v>151176</v>
      </c>
      <c r="E39" s="7">
        <f t="shared" si="5"/>
        <v>18813</v>
      </c>
      <c r="F39" s="7">
        <f t="shared" si="5"/>
        <v>116013</v>
      </c>
      <c r="G39" s="8">
        <f t="shared" si="5"/>
        <v>134826</v>
      </c>
      <c r="H39" s="7">
        <f t="shared" si="5"/>
        <v>15547</v>
      </c>
      <c r="I39" s="7">
        <f t="shared" si="5"/>
        <v>101854</v>
      </c>
      <c r="J39" s="7">
        <f t="shared" si="5"/>
        <v>117401</v>
      </c>
      <c r="K39" s="14">
        <f t="shared" ref="K39" si="6">J39/D39</f>
        <v>0.77658490765730015</v>
      </c>
      <c r="L39" s="8">
        <f>SUM(L8:L38)</f>
        <v>34758</v>
      </c>
      <c r="M39" s="45"/>
    </row>
  </sheetData>
  <mergeCells count="13">
    <mergeCell ref="M5:M7"/>
    <mergeCell ref="E6:G6"/>
    <mergeCell ref="H6:J6"/>
    <mergeCell ref="B39:C39"/>
    <mergeCell ref="B2:L2"/>
    <mergeCell ref="B3:L3"/>
    <mergeCell ref="B4:L4"/>
    <mergeCell ref="B5:B7"/>
    <mergeCell ref="C5:C7"/>
    <mergeCell ref="D5:D7"/>
    <mergeCell ref="E5:J5"/>
    <mergeCell ref="K5:K7"/>
    <mergeCell ref="L5:L7"/>
  </mergeCells>
  <pageMargins left="0.7" right="0.7" top="0.75" bottom="0.75" header="0.3" footer="0.3"/>
  <pageSetup paperSize="9" scale="89" fitToHeight="0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9"/>
  <sheetViews>
    <sheetView topLeftCell="A2" workbookViewId="0">
      <selection activeCell="L5" sqref="L5:L7"/>
    </sheetView>
  </sheetViews>
  <sheetFormatPr defaultRowHeight="12.75" x14ac:dyDescent="0.2"/>
  <cols>
    <col min="1" max="2" width="9.140625" style="71"/>
    <col min="3" max="3" width="14.5703125" style="71" customWidth="1"/>
    <col min="4" max="4" width="11.7109375" style="71" customWidth="1"/>
    <col min="5" max="5" width="12.140625" style="71" customWidth="1"/>
    <col min="6" max="7" width="11.5703125" style="71" customWidth="1"/>
    <col min="8" max="8" width="11.140625" style="71" customWidth="1"/>
    <col min="9" max="9" width="10.7109375" style="71" customWidth="1"/>
    <col min="10" max="10" width="11.85546875" style="71" customWidth="1"/>
    <col min="11" max="11" width="12.7109375" style="71" customWidth="1"/>
    <col min="12" max="12" width="14.42578125" style="71" customWidth="1"/>
    <col min="13" max="16384" width="9.140625" style="71"/>
  </cols>
  <sheetData>
    <row r="2" spans="2:13" ht="11.25" customHeight="1" x14ac:dyDescent="0.2"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2:13" ht="65.25" customHeight="1" x14ac:dyDescent="0.2">
      <c r="B3" s="152" t="s">
        <v>63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</row>
    <row r="4" spans="2:13" ht="16.5" x14ac:dyDescent="0.2"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</row>
    <row r="5" spans="2:13" ht="22.5" customHeight="1" x14ac:dyDescent="0.2">
      <c r="B5" s="153" t="s">
        <v>0</v>
      </c>
      <c r="C5" s="153" t="s">
        <v>33</v>
      </c>
      <c r="D5" s="153" t="s">
        <v>39</v>
      </c>
      <c r="E5" s="156" t="s">
        <v>34</v>
      </c>
      <c r="F5" s="156"/>
      <c r="G5" s="156"/>
      <c r="H5" s="156"/>
      <c r="I5" s="156"/>
      <c r="J5" s="156"/>
      <c r="K5" s="153" t="s">
        <v>40</v>
      </c>
      <c r="L5" s="151" t="s">
        <v>55</v>
      </c>
      <c r="M5" s="159" t="s">
        <v>50</v>
      </c>
    </row>
    <row r="6" spans="2:13" ht="48.75" customHeight="1" x14ac:dyDescent="0.2">
      <c r="B6" s="154"/>
      <c r="C6" s="154"/>
      <c r="D6" s="154"/>
      <c r="E6" s="151" t="s">
        <v>35</v>
      </c>
      <c r="F6" s="151"/>
      <c r="G6" s="151"/>
      <c r="H6" s="151" t="s">
        <v>36</v>
      </c>
      <c r="I6" s="151"/>
      <c r="J6" s="151"/>
      <c r="K6" s="154"/>
      <c r="L6" s="151"/>
      <c r="M6" s="159"/>
    </row>
    <row r="7" spans="2:13" ht="63" x14ac:dyDescent="0.2">
      <c r="B7" s="155"/>
      <c r="C7" s="155"/>
      <c r="D7" s="155"/>
      <c r="E7" s="9" t="s">
        <v>41</v>
      </c>
      <c r="F7" s="102" t="s">
        <v>42</v>
      </c>
      <c r="G7" s="102" t="s">
        <v>43</v>
      </c>
      <c r="H7" s="102" t="s">
        <v>38</v>
      </c>
      <c r="I7" s="102" t="s">
        <v>37</v>
      </c>
      <c r="J7" s="102" t="s">
        <v>43</v>
      </c>
      <c r="K7" s="155"/>
      <c r="L7" s="151"/>
      <c r="M7" s="159"/>
    </row>
    <row r="8" spans="2:13" ht="15.75" x14ac:dyDescent="0.25">
      <c r="B8" s="1">
        <v>1</v>
      </c>
      <c r="C8" s="2" t="s">
        <v>27</v>
      </c>
      <c r="D8" s="1">
        <v>1884</v>
      </c>
      <c r="E8" s="1">
        <v>119</v>
      </c>
      <c r="F8" s="1">
        <v>2186</v>
      </c>
      <c r="G8" s="3">
        <f t="shared" ref="G8:G38" si="0">SUM(E8:F8)</f>
        <v>2305</v>
      </c>
      <c r="H8" s="1">
        <v>88</v>
      </c>
      <c r="I8" s="1">
        <v>2093</v>
      </c>
      <c r="J8" s="1">
        <f t="shared" ref="J8:J38" si="1">SUM(H8:I8)</f>
        <v>2181</v>
      </c>
      <c r="K8" s="5">
        <f t="shared" ref="K8:K38" si="2">J8/D8</f>
        <v>1.1576433121019107</v>
      </c>
      <c r="L8" s="3">
        <v>0</v>
      </c>
      <c r="M8" s="45">
        <f t="shared" ref="M8:M14" si="3">J8-D8</f>
        <v>297</v>
      </c>
    </row>
    <row r="9" spans="2:13" ht="15.75" x14ac:dyDescent="0.25">
      <c r="B9" s="1">
        <v>2</v>
      </c>
      <c r="C9" s="2" t="s">
        <v>30</v>
      </c>
      <c r="D9" s="1">
        <v>2402</v>
      </c>
      <c r="E9" s="1">
        <v>84</v>
      </c>
      <c r="F9" s="1">
        <v>2907</v>
      </c>
      <c r="G9" s="3">
        <f t="shared" si="0"/>
        <v>2991</v>
      </c>
      <c r="H9" s="1">
        <v>67</v>
      </c>
      <c r="I9" s="1">
        <v>2712</v>
      </c>
      <c r="J9" s="1">
        <f t="shared" si="1"/>
        <v>2779</v>
      </c>
      <c r="K9" s="5">
        <f t="shared" si="2"/>
        <v>1.1569525395503746</v>
      </c>
      <c r="L9" s="3">
        <v>0</v>
      </c>
      <c r="M9" s="45">
        <f t="shared" si="3"/>
        <v>377</v>
      </c>
    </row>
    <row r="10" spans="2:13" ht="15.75" x14ac:dyDescent="0.25">
      <c r="B10" s="1">
        <v>3</v>
      </c>
      <c r="C10" s="2" t="s">
        <v>29</v>
      </c>
      <c r="D10" s="1">
        <v>2116</v>
      </c>
      <c r="E10" s="1">
        <v>397</v>
      </c>
      <c r="F10" s="1">
        <v>1952</v>
      </c>
      <c r="G10" s="3">
        <f t="shared" si="0"/>
        <v>2349</v>
      </c>
      <c r="H10" s="1">
        <v>381</v>
      </c>
      <c r="I10" s="1">
        <v>1854</v>
      </c>
      <c r="J10" s="1">
        <f t="shared" si="1"/>
        <v>2235</v>
      </c>
      <c r="K10" s="5">
        <f t="shared" si="2"/>
        <v>1.0562381852551985</v>
      </c>
      <c r="L10" s="3">
        <v>0</v>
      </c>
      <c r="M10" s="45">
        <f t="shared" si="3"/>
        <v>119</v>
      </c>
    </row>
    <row r="11" spans="2:13" ht="15.75" x14ac:dyDescent="0.25">
      <c r="B11" s="1">
        <v>4</v>
      </c>
      <c r="C11" s="27" t="s">
        <v>13</v>
      </c>
      <c r="D11" s="26">
        <v>4210</v>
      </c>
      <c r="E11" s="26">
        <v>118</v>
      </c>
      <c r="F11" s="26">
        <v>4479</v>
      </c>
      <c r="G11" s="28">
        <f t="shared" si="0"/>
        <v>4597</v>
      </c>
      <c r="H11" s="26">
        <v>101</v>
      </c>
      <c r="I11" s="26">
        <v>4259</v>
      </c>
      <c r="J11" s="1">
        <f t="shared" si="1"/>
        <v>4360</v>
      </c>
      <c r="K11" s="29">
        <f t="shared" si="2"/>
        <v>1.0356294536817101</v>
      </c>
      <c r="L11" s="3">
        <v>0</v>
      </c>
      <c r="M11" s="45">
        <f t="shared" si="3"/>
        <v>150</v>
      </c>
    </row>
    <row r="12" spans="2:13" ht="15.75" x14ac:dyDescent="0.25">
      <c r="B12" s="1">
        <v>5</v>
      </c>
      <c r="C12" s="2" t="s">
        <v>31</v>
      </c>
      <c r="D12" s="1">
        <v>3557</v>
      </c>
      <c r="E12" s="1">
        <v>1041</v>
      </c>
      <c r="F12" s="1">
        <v>2808</v>
      </c>
      <c r="G12" s="3">
        <f t="shared" si="0"/>
        <v>3849</v>
      </c>
      <c r="H12" s="1">
        <v>1018</v>
      </c>
      <c r="I12" s="1">
        <v>2634</v>
      </c>
      <c r="J12" s="1">
        <f t="shared" si="1"/>
        <v>3652</v>
      </c>
      <c r="K12" s="5">
        <f t="shared" si="2"/>
        <v>1.0267078999156594</v>
      </c>
      <c r="L12" s="3">
        <v>0</v>
      </c>
      <c r="M12" s="45">
        <f t="shared" si="3"/>
        <v>95</v>
      </c>
    </row>
    <row r="13" spans="2:13" ht="15.75" x14ac:dyDescent="0.25">
      <c r="B13" s="1">
        <v>6</v>
      </c>
      <c r="C13" s="2" t="s">
        <v>26</v>
      </c>
      <c r="D13" s="1">
        <v>1519</v>
      </c>
      <c r="E13" s="1">
        <v>262</v>
      </c>
      <c r="F13" s="1">
        <v>1455</v>
      </c>
      <c r="G13" s="3">
        <f t="shared" si="0"/>
        <v>1717</v>
      </c>
      <c r="H13" s="1">
        <v>238</v>
      </c>
      <c r="I13" s="1">
        <v>1307</v>
      </c>
      <c r="J13" s="1">
        <f t="shared" si="1"/>
        <v>1545</v>
      </c>
      <c r="K13" s="5">
        <f t="shared" si="2"/>
        <v>1.0171165240289664</v>
      </c>
      <c r="L13" s="3">
        <v>0</v>
      </c>
      <c r="M13" s="45">
        <f t="shared" si="3"/>
        <v>26</v>
      </c>
    </row>
    <row r="14" spans="2:13" ht="15.75" x14ac:dyDescent="0.25">
      <c r="B14" s="1">
        <v>7</v>
      </c>
      <c r="C14" s="2" t="s">
        <v>24</v>
      </c>
      <c r="D14" s="1">
        <v>2646</v>
      </c>
      <c r="E14" s="1">
        <v>513</v>
      </c>
      <c r="F14" s="1">
        <v>2278</v>
      </c>
      <c r="G14" s="3">
        <f t="shared" si="0"/>
        <v>2791</v>
      </c>
      <c r="H14" s="1">
        <v>492</v>
      </c>
      <c r="I14" s="1">
        <v>2156</v>
      </c>
      <c r="J14" s="1">
        <f t="shared" si="1"/>
        <v>2648</v>
      </c>
      <c r="K14" s="5">
        <f t="shared" si="2"/>
        <v>1.000755857898715</v>
      </c>
      <c r="L14" s="3">
        <v>0</v>
      </c>
      <c r="M14" s="45">
        <f t="shared" si="3"/>
        <v>2</v>
      </c>
    </row>
    <row r="15" spans="2:13" ht="15.75" x14ac:dyDescent="0.25">
      <c r="B15" s="1">
        <v>8</v>
      </c>
      <c r="C15" s="2" t="s">
        <v>28</v>
      </c>
      <c r="D15" s="1">
        <v>3189</v>
      </c>
      <c r="E15" s="1">
        <v>121</v>
      </c>
      <c r="F15" s="1">
        <v>3286</v>
      </c>
      <c r="G15" s="3">
        <f t="shared" si="0"/>
        <v>3407</v>
      </c>
      <c r="H15" s="1">
        <v>112</v>
      </c>
      <c r="I15" s="1">
        <v>3067</v>
      </c>
      <c r="J15" s="1">
        <f t="shared" si="1"/>
        <v>3179</v>
      </c>
      <c r="K15" s="5">
        <f t="shared" si="2"/>
        <v>0.99686422075885861</v>
      </c>
      <c r="L15" s="3">
        <f t="shared" ref="L15:L38" si="4">D15-J15</f>
        <v>10</v>
      </c>
      <c r="M15" s="45"/>
    </row>
    <row r="16" spans="2:13" ht="15.75" x14ac:dyDescent="0.25">
      <c r="B16" s="1">
        <v>9</v>
      </c>
      <c r="C16" s="27" t="s">
        <v>4</v>
      </c>
      <c r="D16" s="26">
        <v>4390</v>
      </c>
      <c r="E16" s="26">
        <v>267</v>
      </c>
      <c r="F16" s="26">
        <v>4349</v>
      </c>
      <c r="G16" s="28">
        <f t="shared" si="0"/>
        <v>4616</v>
      </c>
      <c r="H16" s="26">
        <v>185</v>
      </c>
      <c r="I16" s="26">
        <v>3842</v>
      </c>
      <c r="J16" s="26">
        <f t="shared" si="1"/>
        <v>4027</v>
      </c>
      <c r="K16" s="29">
        <f t="shared" si="2"/>
        <v>0.91731207289293848</v>
      </c>
      <c r="L16" s="3">
        <f t="shared" si="4"/>
        <v>363</v>
      </c>
      <c r="M16" s="45"/>
    </row>
    <row r="17" spans="2:13" ht="15.75" x14ac:dyDescent="0.25">
      <c r="B17" s="1">
        <v>10</v>
      </c>
      <c r="C17" s="2" t="s">
        <v>15</v>
      </c>
      <c r="D17" s="1">
        <v>2908</v>
      </c>
      <c r="E17" s="1">
        <v>542</v>
      </c>
      <c r="F17" s="1">
        <v>2555</v>
      </c>
      <c r="G17" s="3">
        <f t="shared" si="0"/>
        <v>3097</v>
      </c>
      <c r="H17" s="1">
        <v>491</v>
      </c>
      <c r="I17" s="1">
        <v>2166</v>
      </c>
      <c r="J17" s="1">
        <f t="shared" si="1"/>
        <v>2657</v>
      </c>
      <c r="K17" s="5">
        <f t="shared" si="2"/>
        <v>0.9136863823933975</v>
      </c>
      <c r="L17" s="3">
        <f t="shared" si="4"/>
        <v>251</v>
      </c>
      <c r="M17" s="45"/>
    </row>
    <row r="18" spans="2:13" ht="15.75" x14ac:dyDescent="0.25">
      <c r="B18" s="1">
        <v>11</v>
      </c>
      <c r="C18" s="2" t="s">
        <v>25</v>
      </c>
      <c r="D18" s="1">
        <v>3939</v>
      </c>
      <c r="E18" s="1">
        <v>1627</v>
      </c>
      <c r="F18" s="1">
        <v>1920</v>
      </c>
      <c r="G18" s="3">
        <f t="shared" si="0"/>
        <v>3547</v>
      </c>
      <c r="H18" s="1">
        <v>1558</v>
      </c>
      <c r="I18" s="1">
        <v>1806</v>
      </c>
      <c r="J18" s="1">
        <f t="shared" si="1"/>
        <v>3364</v>
      </c>
      <c r="K18" s="5">
        <f t="shared" si="2"/>
        <v>0.85402386392485408</v>
      </c>
      <c r="L18" s="3">
        <f t="shared" si="4"/>
        <v>575</v>
      </c>
      <c r="M18" s="45"/>
    </row>
    <row r="19" spans="2:13" ht="15.75" x14ac:dyDescent="0.25">
      <c r="B19" s="1">
        <v>12</v>
      </c>
      <c r="C19" s="2" t="s">
        <v>14</v>
      </c>
      <c r="D19" s="1">
        <v>3681</v>
      </c>
      <c r="E19" s="1">
        <v>534</v>
      </c>
      <c r="F19" s="1">
        <v>2955</v>
      </c>
      <c r="G19" s="3">
        <f t="shared" si="0"/>
        <v>3489</v>
      </c>
      <c r="H19" s="1">
        <v>427</v>
      </c>
      <c r="I19" s="1">
        <v>2659</v>
      </c>
      <c r="J19" s="1">
        <f t="shared" si="1"/>
        <v>3086</v>
      </c>
      <c r="K19" s="5">
        <f t="shared" si="2"/>
        <v>0.8383591415376257</v>
      </c>
      <c r="L19" s="3">
        <f t="shared" si="4"/>
        <v>595</v>
      </c>
      <c r="M19" s="45"/>
    </row>
    <row r="20" spans="2:13" ht="15.75" x14ac:dyDescent="0.25">
      <c r="B20" s="1">
        <v>13</v>
      </c>
      <c r="C20" s="27" t="s">
        <v>16</v>
      </c>
      <c r="D20" s="26">
        <v>6223</v>
      </c>
      <c r="E20" s="26">
        <v>286</v>
      </c>
      <c r="F20" s="26">
        <v>5572</v>
      </c>
      <c r="G20" s="28">
        <f t="shared" si="0"/>
        <v>5858</v>
      </c>
      <c r="H20" s="26">
        <v>222</v>
      </c>
      <c r="I20" s="26">
        <v>4947</v>
      </c>
      <c r="J20" s="26">
        <f t="shared" si="1"/>
        <v>5169</v>
      </c>
      <c r="K20" s="29">
        <f t="shared" si="2"/>
        <v>0.83062831431785311</v>
      </c>
      <c r="L20" s="3">
        <f t="shared" si="4"/>
        <v>1054</v>
      </c>
      <c r="M20" s="45"/>
    </row>
    <row r="21" spans="2:13" ht="15.75" x14ac:dyDescent="0.25">
      <c r="B21" s="1">
        <v>14</v>
      </c>
      <c r="C21" s="2" t="s">
        <v>23</v>
      </c>
      <c r="D21" s="1">
        <v>3530</v>
      </c>
      <c r="E21" s="1">
        <v>1076</v>
      </c>
      <c r="F21" s="1">
        <v>2146</v>
      </c>
      <c r="G21" s="3">
        <f t="shared" si="0"/>
        <v>3222</v>
      </c>
      <c r="H21" s="1">
        <v>965</v>
      </c>
      <c r="I21" s="1">
        <v>1912</v>
      </c>
      <c r="J21" s="1">
        <f t="shared" si="1"/>
        <v>2877</v>
      </c>
      <c r="K21" s="5">
        <f t="shared" si="2"/>
        <v>0.81501416430594897</v>
      </c>
      <c r="L21" s="3">
        <f t="shared" si="4"/>
        <v>653</v>
      </c>
      <c r="M21" s="45"/>
    </row>
    <row r="22" spans="2:13" ht="15.75" x14ac:dyDescent="0.25">
      <c r="B22" s="1">
        <v>15</v>
      </c>
      <c r="C22" s="27" t="s">
        <v>11</v>
      </c>
      <c r="D22" s="26">
        <v>5697</v>
      </c>
      <c r="E22" s="26">
        <v>455</v>
      </c>
      <c r="F22" s="26">
        <v>4480</v>
      </c>
      <c r="G22" s="28">
        <f t="shared" si="0"/>
        <v>4935</v>
      </c>
      <c r="H22" s="26">
        <v>338</v>
      </c>
      <c r="I22" s="26">
        <v>4201</v>
      </c>
      <c r="J22" s="26">
        <f t="shared" si="1"/>
        <v>4539</v>
      </c>
      <c r="K22" s="29">
        <f t="shared" si="2"/>
        <v>0.79673512374934174</v>
      </c>
      <c r="L22" s="3">
        <f t="shared" si="4"/>
        <v>1158</v>
      </c>
      <c r="M22" s="45"/>
    </row>
    <row r="23" spans="2:13" ht="15.75" x14ac:dyDescent="0.25">
      <c r="B23" s="1">
        <v>16</v>
      </c>
      <c r="C23" s="27" t="s">
        <v>10</v>
      </c>
      <c r="D23" s="26">
        <v>3740</v>
      </c>
      <c r="E23" s="26">
        <v>357</v>
      </c>
      <c r="F23" s="26">
        <v>3132</v>
      </c>
      <c r="G23" s="28">
        <f t="shared" si="0"/>
        <v>3489</v>
      </c>
      <c r="H23" s="26">
        <v>256</v>
      </c>
      <c r="I23" s="26">
        <v>2717</v>
      </c>
      <c r="J23" s="26">
        <f t="shared" si="1"/>
        <v>2973</v>
      </c>
      <c r="K23" s="29">
        <f t="shared" si="2"/>
        <v>0.79491978609625669</v>
      </c>
      <c r="L23" s="3">
        <f t="shared" si="4"/>
        <v>767</v>
      </c>
      <c r="M23" s="45"/>
    </row>
    <row r="24" spans="2:13" ht="15.75" x14ac:dyDescent="0.25">
      <c r="B24" s="1">
        <v>17</v>
      </c>
      <c r="C24" s="27" t="s">
        <v>8</v>
      </c>
      <c r="D24" s="26">
        <v>10056</v>
      </c>
      <c r="E24" s="26">
        <v>2832</v>
      </c>
      <c r="F24" s="26">
        <v>6025</v>
      </c>
      <c r="G24" s="28">
        <f t="shared" si="0"/>
        <v>8857</v>
      </c>
      <c r="H24" s="26">
        <v>2403</v>
      </c>
      <c r="I24" s="26">
        <v>5482</v>
      </c>
      <c r="J24" s="26">
        <f t="shared" si="1"/>
        <v>7885</v>
      </c>
      <c r="K24" s="29">
        <f t="shared" si="2"/>
        <v>0.78410898965791564</v>
      </c>
      <c r="L24" s="3">
        <f t="shared" si="4"/>
        <v>2171</v>
      </c>
      <c r="M24" s="45"/>
    </row>
    <row r="25" spans="2:13" ht="15.75" x14ac:dyDescent="0.25">
      <c r="B25" s="1">
        <v>18</v>
      </c>
      <c r="C25" s="2" t="s">
        <v>22</v>
      </c>
      <c r="D25" s="1">
        <v>7859</v>
      </c>
      <c r="E25" s="1">
        <v>1217</v>
      </c>
      <c r="F25" s="1">
        <v>5766</v>
      </c>
      <c r="G25" s="3">
        <f t="shared" si="0"/>
        <v>6983</v>
      </c>
      <c r="H25" s="1">
        <v>1114</v>
      </c>
      <c r="I25" s="1">
        <v>4989</v>
      </c>
      <c r="J25" s="1">
        <f t="shared" si="1"/>
        <v>6103</v>
      </c>
      <c r="K25" s="5">
        <f t="shared" si="2"/>
        <v>0.77656190355006993</v>
      </c>
      <c r="L25" s="3">
        <f t="shared" si="4"/>
        <v>1756</v>
      </c>
      <c r="M25" s="45"/>
    </row>
    <row r="26" spans="2:13" ht="15.75" x14ac:dyDescent="0.25">
      <c r="B26" s="1">
        <v>19</v>
      </c>
      <c r="C26" s="27" t="s">
        <v>3</v>
      </c>
      <c r="D26" s="26">
        <v>5448</v>
      </c>
      <c r="E26" s="26">
        <v>236</v>
      </c>
      <c r="F26" s="26">
        <v>4587</v>
      </c>
      <c r="G26" s="28">
        <f t="shared" si="0"/>
        <v>4823</v>
      </c>
      <c r="H26" s="26">
        <v>177</v>
      </c>
      <c r="I26" s="26">
        <v>4041</v>
      </c>
      <c r="J26" s="26">
        <f t="shared" si="1"/>
        <v>4218</v>
      </c>
      <c r="K26" s="29">
        <f t="shared" si="2"/>
        <v>0.77422907488986781</v>
      </c>
      <c r="L26" s="3">
        <f t="shared" si="4"/>
        <v>1230</v>
      </c>
      <c r="M26" s="45"/>
    </row>
    <row r="27" spans="2:13" ht="15.75" x14ac:dyDescent="0.25">
      <c r="B27" s="1">
        <v>20</v>
      </c>
      <c r="C27" s="2" t="s">
        <v>12</v>
      </c>
      <c r="D27" s="1">
        <v>3697</v>
      </c>
      <c r="E27" s="1">
        <v>501</v>
      </c>
      <c r="F27" s="1">
        <v>3055</v>
      </c>
      <c r="G27" s="3">
        <f t="shared" si="0"/>
        <v>3556</v>
      </c>
      <c r="H27" s="1">
        <v>316</v>
      </c>
      <c r="I27" s="1">
        <v>2503</v>
      </c>
      <c r="J27" s="1">
        <f t="shared" si="1"/>
        <v>2819</v>
      </c>
      <c r="K27" s="5">
        <f t="shared" si="2"/>
        <v>0.76251014335948064</v>
      </c>
      <c r="L27" s="3">
        <f t="shared" si="4"/>
        <v>878</v>
      </c>
      <c r="M27" s="45"/>
    </row>
    <row r="28" spans="2:13" ht="15.75" x14ac:dyDescent="0.25">
      <c r="B28" s="1">
        <v>21</v>
      </c>
      <c r="C28" s="2" t="s">
        <v>21</v>
      </c>
      <c r="D28" s="1">
        <v>3819</v>
      </c>
      <c r="E28" s="1">
        <v>234</v>
      </c>
      <c r="F28" s="1">
        <v>3359</v>
      </c>
      <c r="G28" s="3">
        <f t="shared" si="0"/>
        <v>3593</v>
      </c>
      <c r="H28" s="1">
        <v>133</v>
      </c>
      <c r="I28" s="1">
        <v>2768</v>
      </c>
      <c r="J28" s="1">
        <f t="shared" si="1"/>
        <v>2901</v>
      </c>
      <c r="K28" s="5">
        <f t="shared" si="2"/>
        <v>0.75962293794186964</v>
      </c>
      <c r="L28" s="3">
        <f t="shared" si="4"/>
        <v>918</v>
      </c>
      <c r="M28" s="45"/>
    </row>
    <row r="29" spans="2:13" ht="15.75" x14ac:dyDescent="0.25">
      <c r="B29" s="1">
        <v>22</v>
      </c>
      <c r="C29" s="2" t="s">
        <v>6</v>
      </c>
      <c r="D29" s="1">
        <v>4960</v>
      </c>
      <c r="E29" s="1">
        <v>623</v>
      </c>
      <c r="F29" s="1">
        <v>3728</v>
      </c>
      <c r="G29" s="3">
        <f t="shared" si="0"/>
        <v>4351</v>
      </c>
      <c r="H29" s="1">
        <v>444</v>
      </c>
      <c r="I29" s="1">
        <v>3309</v>
      </c>
      <c r="J29" s="1">
        <f t="shared" si="1"/>
        <v>3753</v>
      </c>
      <c r="K29" s="5">
        <f t="shared" si="2"/>
        <v>0.75665322580645167</v>
      </c>
      <c r="L29" s="3">
        <f t="shared" si="4"/>
        <v>1207</v>
      </c>
      <c r="M29" s="45"/>
    </row>
    <row r="30" spans="2:13" ht="15.75" x14ac:dyDescent="0.25">
      <c r="B30" s="1">
        <v>23</v>
      </c>
      <c r="C30" s="27" t="s">
        <v>18</v>
      </c>
      <c r="D30" s="26">
        <v>4699</v>
      </c>
      <c r="E30" s="26">
        <v>1429</v>
      </c>
      <c r="F30" s="26">
        <v>2380</v>
      </c>
      <c r="G30" s="28">
        <f t="shared" si="0"/>
        <v>3809</v>
      </c>
      <c r="H30" s="26">
        <v>1429</v>
      </c>
      <c r="I30" s="26">
        <v>2060</v>
      </c>
      <c r="J30" s="26">
        <f t="shared" si="1"/>
        <v>3489</v>
      </c>
      <c r="K30" s="29">
        <f t="shared" si="2"/>
        <v>0.74249840391572675</v>
      </c>
      <c r="L30" s="3">
        <f t="shared" si="4"/>
        <v>1210</v>
      </c>
      <c r="M30" s="45"/>
    </row>
    <row r="31" spans="2:13" ht="15.75" x14ac:dyDescent="0.25">
      <c r="B31" s="1">
        <v>24</v>
      </c>
      <c r="C31" s="27" t="s">
        <v>19</v>
      </c>
      <c r="D31" s="26">
        <v>6342</v>
      </c>
      <c r="E31" s="26">
        <v>559</v>
      </c>
      <c r="F31" s="26">
        <v>4883</v>
      </c>
      <c r="G31" s="28">
        <f t="shared" si="0"/>
        <v>5442</v>
      </c>
      <c r="H31" s="26">
        <v>451</v>
      </c>
      <c r="I31" s="26">
        <v>4226</v>
      </c>
      <c r="J31" s="26">
        <f t="shared" si="1"/>
        <v>4677</v>
      </c>
      <c r="K31" s="29">
        <f t="shared" si="2"/>
        <v>0.73746452223273418</v>
      </c>
      <c r="L31" s="3">
        <f t="shared" si="4"/>
        <v>1665</v>
      </c>
      <c r="M31" s="45"/>
    </row>
    <row r="32" spans="2:13" ht="15.75" x14ac:dyDescent="0.25">
      <c r="B32" s="1">
        <v>25</v>
      </c>
      <c r="C32" s="27" t="s">
        <v>20</v>
      </c>
      <c r="D32" s="26">
        <v>8739</v>
      </c>
      <c r="E32" s="26">
        <v>411</v>
      </c>
      <c r="F32" s="26">
        <v>6997</v>
      </c>
      <c r="G32" s="28">
        <f t="shared" si="0"/>
        <v>7408</v>
      </c>
      <c r="H32" s="26">
        <v>284</v>
      </c>
      <c r="I32" s="26">
        <v>6056</v>
      </c>
      <c r="J32" s="26">
        <f t="shared" si="1"/>
        <v>6340</v>
      </c>
      <c r="K32" s="29">
        <f t="shared" si="2"/>
        <v>0.72548346492733717</v>
      </c>
      <c r="L32" s="3">
        <f t="shared" si="4"/>
        <v>2399</v>
      </c>
      <c r="M32" s="45"/>
    </row>
    <row r="33" spans="2:13" ht="15.75" x14ac:dyDescent="0.25">
      <c r="B33" s="1">
        <v>26</v>
      </c>
      <c r="C33" s="27" t="s">
        <v>17</v>
      </c>
      <c r="D33" s="26">
        <v>3708</v>
      </c>
      <c r="E33" s="26">
        <v>510</v>
      </c>
      <c r="F33" s="26">
        <v>2890</v>
      </c>
      <c r="G33" s="28">
        <f t="shared" si="0"/>
        <v>3400</v>
      </c>
      <c r="H33" s="26">
        <v>339</v>
      </c>
      <c r="I33" s="26">
        <v>2320</v>
      </c>
      <c r="J33" s="26">
        <f t="shared" si="1"/>
        <v>2659</v>
      </c>
      <c r="K33" s="29">
        <f t="shared" si="2"/>
        <v>0.71709816612729238</v>
      </c>
      <c r="L33" s="3">
        <f t="shared" si="4"/>
        <v>1049</v>
      </c>
      <c r="M33" s="45"/>
    </row>
    <row r="34" spans="2:13" ht="15.75" x14ac:dyDescent="0.25">
      <c r="B34" s="1">
        <v>27</v>
      </c>
      <c r="C34" s="27" t="s">
        <v>5</v>
      </c>
      <c r="D34" s="26">
        <v>5677</v>
      </c>
      <c r="E34" s="26">
        <v>207</v>
      </c>
      <c r="F34" s="26">
        <v>4301</v>
      </c>
      <c r="G34" s="28">
        <f t="shared" si="0"/>
        <v>4508</v>
      </c>
      <c r="H34" s="26">
        <v>172</v>
      </c>
      <c r="I34" s="26">
        <v>3822</v>
      </c>
      <c r="J34" s="26">
        <f t="shared" si="1"/>
        <v>3994</v>
      </c>
      <c r="K34" s="29">
        <f t="shared" si="2"/>
        <v>0.70354060243086136</v>
      </c>
      <c r="L34" s="3">
        <f t="shared" si="4"/>
        <v>1683</v>
      </c>
      <c r="M34" s="45"/>
    </row>
    <row r="35" spans="2:13" ht="15.75" x14ac:dyDescent="0.25">
      <c r="B35" s="1">
        <v>28</v>
      </c>
      <c r="C35" s="27" t="s">
        <v>7</v>
      </c>
      <c r="D35" s="26">
        <v>6630</v>
      </c>
      <c r="E35" s="26">
        <v>956</v>
      </c>
      <c r="F35" s="26">
        <v>4084</v>
      </c>
      <c r="G35" s="28">
        <f t="shared" si="0"/>
        <v>5040</v>
      </c>
      <c r="H35" s="26">
        <v>757</v>
      </c>
      <c r="I35" s="26">
        <v>3692</v>
      </c>
      <c r="J35" s="26">
        <f t="shared" si="1"/>
        <v>4449</v>
      </c>
      <c r="K35" s="29">
        <f t="shared" si="2"/>
        <v>0.6710407239819004</v>
      </c>
      <c r="L35" s="3">
        <f t="shared" si="4"/>
        <v>2181</v>
      </c>
      <c r="M35" s="45"/>
    </row>
    <row r="36" spans="2:13" ht="15.75" x14ac:dyDescent="0.25">
      <c r="B36" s="1">
        <v>29</v>
      </c>
      <c r="C36" s="27" t="s">
        <v>1</v>
      </c>
      <c r="D36" s="26">
        <v>11328</v>
      </c>
      <c r="E36" s="26">
        <v>232</v>
      </c>
      <c r="F36" s="26">
        <v>8886</v>
      </c>
      <c r="G36" s="28">
        <f t="shared" si="0"/>
        <v>9118</v>
      </c>
      <c r="H36" s="26">
        <v>151</v>
      </c>
      <c r="I36" s="26">
        <v>7418</v>
      </c>
      <c r="J36" s="26">
        <f t="shared" si="1"/>
        <v>7569</v>
      </c>
      <c r="K36" s="29">
        <f t="shared" si="2"/>
        <v>0.66816737288135597</v>
      </c>
      <c r="L36" s="3">
        <f t="shared" si="4"/>
        <v>3759</v>
      </c>
      <c r="M36" s="45"/>
    </row>
    <row r="37" spans="2:13" ht="15.75" x14ac:dyDescent="0.25">
      <c r="B37" s="1">
        <v>30</v>
      </c>
      <c r="C37" s="27" t="s">
        <v>2</v>
      </c>
      <c r="D37" s="26">
        <v>5057</v>
      </c>
      <c r="E37" s="26">
        <v>215</v>
      </c>
      <c r="F37" s="26">
        <v>4199</v>
      </c>
      <c r="G37" s="28">
        <f t="shared" si="0"/>
        <v>4414</v>
      </c>
      <c r="H37" s="26">
        <v>116</v>
      </c>
      <c r="I37" s="26">
        <v>3243</v>
      </c>
      <c r="J37" s="26">
        <f t="shared" si="1"/>
        <v>3359</v>
      </c>
      <c r="K37" s="29">
        <f t="shared" si="2"/>
        <v>0.66422780304528373</v>
      </c>
      <c r="L37" s="3">
        <f t="shared" si="4"/>
        <v>1698</v>
      </c>
      <c r="M37" s="45"/>
    </row>
    <row r="38" spans="2:13" ht="15.75" x14ac:dyDescent="0.25">
      <c r="B38" s="1">
        <v>31</v>
      </c>
      <c r="C38" s="27" t="s">
        <v>9</v>
      </c>
      <c r="D38" s="26">
        <v>7526</v>
      </c>
      <c r="E38" s="26">
        <v>340</v>
      </c>
      <c r="F38" s="26">
        <v>5133</v>
      </c>
      <c r="G38" s="28">
        <f t="shared" si="0"/>
        <v>5473</v>
      </c>
      <c r="H38" s="26">
        <v>236</v>
      </c>
      <c r="I38" s="26">
        <v>4551</v>
      </c>
      <c r="J38" s="26">
        <f t="shared" si="1"/>
        <v>4787</v>
      </c>
      <c r="K38" s="29">
        <f t="shared" si="2"/>
        <v>0.63606165293648687</v>
      </c>
      <c r="L38" s="3">
        <f t="shared" si="4"/>
        <v>2739</v>
      </c>
      <c r="M38" s="45"/>
    </row>
    <row r="39" spans="2:13" ht="15.75" x14ac:dyDescent="0.25">
      <c r="B39" s="156" t="s">
        <v>32</v>
      </c>
      <c r="C39" s="156"/>
      <c r="D39" s="103">
        <f t="shared" ref="D39:J39" si="5">SUM(D8:D38)</f>
        <v>151176</v>
      </c>
      <c r="E39" s="7">
        <f t="shared" si="5"/>
        <v>18301</v>
      </c>
      <c r="F39" s="7">
        <f t="shared" si="5"/>
        <v>118733</v>
      </c>
      <c r="G39" s="8">
        <f t="shared" si="5"/>
        <v>137034</v>
      </c>
      <c r="H39" s="7">
        <f t="shared" si="5"/>
        <v>15461</v>
      </c>
      <c r="I39" s="7">
        <f t="shared" si="5"/>
        <v>104812</v>
      </c>
      <c r="J39" s="7">
        <f t="shared" si="5"/>
        <v>120273</v>
      </c>
      <c r="K39" s="14">
        <f t="shared" ref="K39" si="6">J39/D39</f>
        <v>0.79558263216383551</v>
      </c>
      <c r="L39" s="8">
        <f>SUM(L8:L38)</f>
        <v>31969</v>
      </c>
      <c r="M39" s="45"/>
    </row>
  </sheetData>
  <sortState ref="B8:M38">
    <sortCondition descending="1" ref="K8:K38"/>
  </sortState>
  <mergeCells count="13">
    <mergeCell ref="M5:M7"/>
    <mergeCell ref="E6:G6"/>
    <mergeCell ref="H6:J6"/>
    <mergeCell ref="B39:C39"/>
    <mergeCell ref="B2:L2"/>
    <mergeCell ref="B3:L3"/>
    <mergeCell ref="B4:L4"/>
    <mergeCell ref="B5:B7"/>
    <mergeCell ref="C5:C7"/>
    <mergeCell ref="D5:D7"/>
    <mergeCell ref="E5:J5"/>
    <mergeCell ref="K5:K7"/>
    <mergeCell ref="L5:L7"/>
  </mergeCells>
  <pageMargins left="0.7" right="0.7" top="0.75" bottom="0.75" header="0.3" footer="0.3"/>
  <pageSetup paperSize="9" scale="89" fitToHeight="0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9"/>
  <sheetViews>
    <sheetView topLeftCell="A19" workbookViewId="0">
      <selection activeCell="P34" sqref="A1:XFD1048576"/>
    </sheetView>
  </sheetViews>
  <sheetFormatPr defaultRowHeight="12.75" x14ac:dyDescent="0.2"/>
  <cols>
    <col min="1" max="2" width="9.140625" style="71"/>
    <col min="3" max="3" width="14.5703125" style="71" customWidth="1"/>
    <col min="4" max="4" width="11.7109375" style="71" customWidth="1"/>
    <col min="5" max="5" width="12.140625" style="71" customWidth="1"/>
    <col min="6" max="7" width="11.5703125" style="71" customWidth="1"/>
    <col min="8" max="8" width="11.140625" style="71" customWidth="1"/>
    <col min="9" max="9" width="10.7109375" style="71" customWidth="1"/>
    <col min="10" max="10" width="11.85546875" style="71" customWidth="1"/>
    <col min="11" max="11" width="12.7109375" style="71" customWidth="1"/>
    <col min="12" max="12" width="14.42578125" style="71" customWidth="1"/>
    <col min="13" max="16384" width="9.140625" style="71"/>
  </cols>
  <sheetData>
    <row r="2" spans="2:13" ht="11.25" customHeight="1" x14ac:dyDescent="0.2"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2:13" ht="65.25" customHeight="1" x14ac:dyDescent="0.2">
      <c r="B3" s="152" t="s">
        <v>65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</row>
    <row r="4" spans="2:13" ht="16.5" x14ac:dyDescent="0.2"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</row>
    <row r="5" spans="2:13" ht="22.5" customHeight="1" x14ac:dyDescent="0.2">
      <c r="B5" s="153" t="s">
        <v>0</v>
      </c>
      <c r="C5" s="153" t="s">
        <v>33</v>
      </c>
      <c r="D5" s="153" t="s">
        <v>39</v>
      </c>
      <c r="E5" s="156" t="s">
        <v>34</v>
      </c>
      <c r="F5" s="156"/>
      <c r="G5" s="156"/>
      <c r="H5" s="156"/>
      <c r="I5" s="156"/>
      <c r="J5" s="156"/>
      <c r="K5" s="153" t="s">
        <v>40</v>
      </c>
      <c r="L5" s="151" t="s">
        <v>55</v>
      </c>
      <c r="M5" s="159" t="s">
        <v>50</v>
      </c>
    </row>
    <row r="6" spans="2:13" ht="48.75" customHeight="1" x14ac:dyDescent="0.2">
      <c r="B6" s="154"/>
      <c r="C6" s="154"/>
      <c r="D6" s="154"/>
      <c r="E6" s="151" t="s">
        <v>35</v>
      </c>
      <c r="F6" s="151"/>
      <c r="G6" s="151"/>
      <c r="H6" s="151" t="s">
        <v>36</v>
      </c>
      <c r="I6" s="151"/>
      <c r="J6" s="151"/>
      <c r="K6" s="154"/>
      <c r="L6" s="151"/>
      <c r="M6" s="159"/>
    </row>
    <row r="7" spans="2:13" ht="63" x14ac:dyDescent="0.2">
      <c r="B7" s="155"/>
      <c r="C7" s="155"/>
      <c r="D7" s="155"/>
      <c r="E7" s="9" t="s">
        <v>41</v>
      </c>
      <c r="F7" s="102" t="s">
        <v>42</v>
      </c>
      <c r="G7" s="102" t="s">
        <v>43</v>
      </c>
      <c r="H7" s="102" t="s">
        <v>38</v>
      </c>
      <c r="I7" s="102" t="s">
        <v>37</v>
      </c>
      <c r="J7" s="102" t="s">
        <v>43</v>
      </c>
      <c r="K7" s="155"/>
      <c r="L7" s="151"/>
      <c r="M7" s="159"/>
    </row>
    <row r="8" spans="2:13" ht="15.75" x14ac:dyDescent="0.25">
      <c r="B8" s="1">
        <v>1</v>
      </c>
      <c r="C8" s="16" t="s">
        <v>27</v>
      </c>
      <c r="D8" s="15">
        <v>1884</v>
      </c>
      <c r="E8" s="15">
        <v>118</v>
      </c>
      <c r="F8" s="15">
        <v>2187</v>
      </c>
      <c r="G8" s="17">
        <f t="shared" ref="G8:G38" si="0">SUM(E8:F8)</f>
        <v>2305</v>
      </c>
      <c r="H8" s="15">
        <v>88</v>
      </c>
      <c r="I8" s="15">
        <v>2094</v>
      </c>
      <c r="J8" s="15">
        <f t="shared" ref="J8:J38" si="1">SUM(H8:I8)</f>
        <v>2182</v>
      </c>
      <c r="K8" s="18">
        <f t="shared" ref="K8:K38" si="2">J8/D8</f>
        <v>1.1581740976645436</v>
      </c>
      <c r="L8" s="17">
        <v>0</v>
      </c>
      <c r="M8" s="59">
        <f t="shared" ref="M8:M15" si="3">J8-D8</f>
        <v>298</v>
      </c>
    </row>
    <row r="9" spans="2:13" ht="15.75" x14ac:dyDescent="0.25">
      <c r="B9" s="1">
        <v>2</v>
      </c>
      <c r="C9" s="16" t="s">
        <v>30</v>
      </c>
      <c r="D9" s="15">
        <v>2402</v>
      </c>
      <c r="E9" s="15">
        <v>82</v>
      </c>
      <c r="F9" s="15">
        <v>2907</v>
      </c>
      <c r="G9" s="17">
        <f t="shared" si="0"/>
        <v>2989</v>
      </c>
      <c r="H9" s="15">
        <v>65</v>
      </c>
      <c r="I9" s="15">
        <v>2712</v>
      </c>
      <c r="J9" s="15">
        <f t="shared" si="1"/>
        <v>2777</v>
      </c>
      <c r="K9" s="18">
        <f t="shared" si="2"/>
        <v>1.156119900083264</v>
      </c>
      <c r="L9" s="17">
        <v>0</v>
      </c>
      <c r="M9" s="59">
        <f t="shared" si="3"/>
        <v>375</v>
      </c>
    </row>
    <row r="10" spans="2:13" ht="15.75" x14ac:dyDescent="0.25">
      <c r="B10" s="1">
        <v>3</v>
      </c>
      <c r="C10" s="16" t="s">
        <v>29</v>
      </c>
      <c r="D10" s="15">
        <v>2116</v>
      </c>
      <c r="E10" s="15">
        <v>397</v>
      </c>
      <c r="F10" s="15">
        <v>1954</v>
      </c>
      <c r="G10" s="17">
        <f t="shared" si="0"/>
        <v>2351</v>
      </c>
      <c r="H10" s="15">
        <v>382</v>
      </c>
      <c r="I10" s="15">
        <v>1855</v>
      </c>
      <c r="J10" s="15">
        <f t="shared" si="1"/>
        <v>2237</v>
      </c>
      <c r="K10" s="18">
        <f t="shared" si="2"/>
        <v>1.0571833648393194</v>
      </c>
      <c r="L10" s="17">
        <v>0</v>
      </c>
      <c r="M10" s="59">
        <f t="shared" si="3"/>
        <v>121</v>
      </c>
    </row>
    <row r="11" spans="2:13" ht="15.75" x14ac:dyDescent="0.25">
      <c r="B11" s="1">
        <v>4</v>
      </c>
      <c r="C11" s="38" t="s">
        <v>13</v>
      </c>
      <c r="D11" s="39">
        <v>4210</v>
      </c>
      <c r="E11" s="39">
        <v>118</v>
      </c>
      <c r="F11" s="39">
        <v>4479</v>
      </c>
      <c r="G11" s="40">
        <f t="shared" si="0"/>
        <v>4597</v>
      </c>
      <c r="H11" s="39">
        <v>101</v>
      </c>
      <c r="I11" s="39">
        <v>4268</v>
      </c>
      <c r="J11" s="15">
        <f t="shared" si="1"/>
        <v>4369</v>
      </c>
      <c r="K11" s="41">
        <f t="shared" si="2"/>
        <v>1.0377672209026128</v>
      </c>
      <c r="L11" s="17">
        <v>0</v>
      </c>
      <c r="M11" s="59">
        <f t="shared" si="3"/>
        <v>159</v>
      </c>
    </row>
    <row r="12" spans="2:13" ht="15.75" x14ac:dyDescent="0.25">
      <c r="B12" s="1">
        <v>5</v>
      </c>
      <c r="C12" s="16" t="s">
        <v>31</v>
      </c>
      <c r="D12" s="15">
        <v>3557</v>
      </c>
      <c r="E12" s="15">
        <v>1042</v>
      </c>
      <c r="F12" s="15">
        <v>2810</v>
      </c>
      <c r="G12" s="17">
        <f t="shared" si="0"/>
        <v>3852</v>
      </c>
      <c r="H12" s="15">
        <v>1020</v>
      </c>
      <c r="I12" s="15">
        <v>2636</v>
      </c>
      <c r="J12" s="15">
        <f t="shared" si="1"/>
        <v>3656</v>
      </c>
      <c r="K12" s="18">
        <f t="shared" si="2"/>
        <v>1.0278324430700028</v>
      </c>
      <c r="L12" s="17">
        <v>0</v>
      </c>
      <c r="M12" s="59">
        <f t="shared" si="3"/>
        <v>99</v>
      </c>
    </row>
    <row r="13" spans="2:13" ht="15.75" x14ac:dyDescent="0.25">
      <c r="B13" s="1">
        <v>6</v>
      </c>
      <c r="C13" s="16" t="s">
        <v>26</v>
      </c>
      <c r="D13" s="15">
        <v>1519</v>
      </c>
      <c r="E13" s="15">
        <v>262</v>
      </c>
      <c r="F13" s="15">
        <v>1456</v>
      </c>
      <c r="G13" s="17">
        <f t="shared" si="0"/>
        <v>1718</v>
      </c>
      <c r="H13" s="15">
        <v>238</v>
      </c>
      <c r="I13" s="15">
        <v>1308</v>
      </c>
      <c r="J13" s="15">
        <f t="shared" si="1"/>
        <v>1546</v>
      </c>
      <c r="K13" s="18">
        <f t="shared" si="2"/>
        <v>1.0177748518762344</v>
      </c>
      <c r="L13" s="17">
        <v>0</v>
      </c>
      <c r="M13" s="59">
        <f t="shared" si="3"/>
        <v>27</v>
      </c>
    </row>
    <row r="14" spans="2:13" ht="15.75" x14ac:dyDescent="0.25">
      <c r="B14" s="1">
        <v>7</v>
      </c>
      <c r="C14" s="16" t="s">
        <v>24</v>
      </c>
      <c r="D14" s="15">
        <v>2646</v>
      </c>
      <c r="E14" s="15">
        <v>515</v>
      </c>
      <c r="F14" s="15">
        <v>2279</v>
      </c>
      <c r="G14" s="17">
        <f t="shared" si="0"/>
        <v>2794</v>
      </c>
      <c r="H14" s="15">
        <v>492</v>
      </c>
      <c r="I14" s="15">
        <v>2156</v>
      </c>
      <c r="J14" s="15">
        <f t="shared" si="1"/>
        <v>2648</v>
      </c>
      <c r="K14" s="18">
        <f t="shared" si="2"/>
        <v>1.000755857898715</v>
      </c>
      <c r="L14" s="17">
        <v>0</v>
      </c>
      <c r="M14" s="59">
        <f t="shared" si="3"/>
        <v>2</v>
      </c>
    </row>
    <row r="15" spans="2:13" ht="15.75" x14ac:dyDescent="0.25">
      <c r="B15" s="1">
        <v>8</v>
      </c>
      <c r="C15" s="16" t="s">
        <v>28</v>
      </c>
      <c r="D15" s="15">
        <v>3189</v>
      </c>
      <c r="E15" s="15">
        <v>121</v>
      </c>
      <c r="F15" s="15">
        <v>3292</v>
      </c>
      <c r="G15" s="17">
        <f t="shared" si="0"/>
        <v>3413</v>
      </c>
      <c r="H15" s="15">
        <v>113</v>
      </c>
      <c r="I15" s="15">
        <v>3077</v>
      </c>
      <c r="J15" s="15">
        <f t="shared" si="1"/>
        <v>3190</v>
      </c>
      <c r="K15" s="18">
        <f t="shared" si="2"/>
        <v>1.0003135779241141</v>
      </c>
      <c r="L15" s="17">
        <v>0</v>
      </c>
      <c r="M15" s="59">
        <f t="shared" si="3"/>
        <v>1</v>
      </c>
    </row>
    <row r="16" spans="2:13" ht="15.75" x14ac:dyDescent="0.25">
      <c r="B16" s="1">
        <v>9</v>
      </c>
      <c r="C16" s="109" t="s">
        <v>4</v>
      </c>
      <c r="D16" s="110">
        <v>4390</v>
      </c>
      <c r="E16" s="110">
        <v>267</v>
      </c>
      <c r="F16" s="110">
        <v>4374</v>
      </c>
      <c r="G16" s="111">
        <f t="shared" si="0"/>
        <v>4641</v>
      </c>
      <c r="H16" s="110">
        <v>186</v>
      </c>
      <c r="I16" s="110">
        <v>3858</v>
      </c>
      <c r="J16" s="110">
        <f t="shared" si="1"/>
        <v>4044</v>
      </c>
      <c r="K16" s="112">
        <f t="shared" si="2"/>
        <v>0.92118451025056947</v>
      </c>
      <c r="L16" s="93">
        <f t="shared" ref="L16:L38" si="4">D16-J16</f>
        <v>346</v>
      </c>
      <c r="M16" s="95"/>
    </row>
    <row r="17" spans="2:13" ht="15.75" x14ac:dyDescent="0.25">
      <c r="B17" s="1">
        <v>10</v>
      </c>
      <c r="C17" s="92" t="s">
        <v>15</v>
      </c>
      <c r="D17" s="91">
        <v>2908</v>
      </c>
      <c r="E17" s="91">
        <v>540</v>
      </c>
      <c r="F17" s="91">
        <v>2555</v>
      </c>
      <c r="G17" s="93">
        <f t="shared" si="0"/>
        <v>3095</v>
      </c>
      <c r="H17" s="91">
        <v>489</v>
      </c>
      <c r="I17" s="91">
        <v>2178</v>
      </c>
      <c r="J17" s="91">
        <f t="shared" si="1"/>
        <v>2667</v>
      </c>
      <c r="K17" s="94">
        <f t="shared" si="2"/>
        <v>0.91712517193947729</v>
      </c>
      <c r="L17" s="93">
        <f t="shared" si="4"/>
        <v>241</v>
      </c>
      <c r="M17" s="95"/>
    </row>
    <row r="18" spans="2:13" ht="15.75" x14ac:dyDescent="0.25">
      <c r="B18" s="1">
        <v>11</v>
      </c>
      <c r="C18" s="104" t="s">
        <v>25</v>
      </c>
      <c r="D18" s="105">
        <v>3939</v>
      </c>
      <c r="E18" s="105">
        <v>1629</v>
      </c>
      <c r="F18" s="105">
        <v>1921</v>
      </c>
      <c r="G18" s="100">
        <f t="shared" si="0"/>
        <v>3550</v>
      </c>
      <c r="H18" s="105">
        <v>1560</v>
      </c>
      <c r="I18" s="105">
        <v>1806</v>
      </c>
      <c r="J18" s="105">
        <f t="shared" si="1"/>
        <v>3366</v>
      </c>
      <c r="K18" s="106">
        <f t="shared" si="2"/>
        <v>0.85453160700685449</v>
      </c>
      <c r="L18" s="100">
        <f t="shared" si="4"/>
        <v>573</v>
      </c>
      <c r="M18" s="101"/>
    </row>
    <row r="19" spans="2:13" ht="15.75" x14ac:dyDescent="0.25">
      <c r="B19" s="1">
        <v>12</v>
      </c>
      <c r="C19" s="104" t="s">
        <v>14</v>
      </c>
      <c r="D19" s="105">
        <v>3681</v>
      </c>
      <c r="E19" s="105">
        <v>535</v>
      </c>
      <c r="F19" s="105">
        <v>3015</v>
      </c>
      <c r="G19" s="100">
        <f t="shared" si="0"/>
        <v>3550</v>
      </c>
      <c r="H19" s="105">
        <v>427</v>
      </c>
      <c r="I19" s="105">
        <v>2685</v>
      </c>
      <c r="J19" s="105">
        <f t="shared" si="1"/>
        <v>3112</v>
      </c>
      <c r="K19" s="106">
        <f t="shared" si="2"/>
        <v>0.84542243955446894</v>
      </c>
      <c r="L19" s="100">
        <f t="shared" si="4"/>
        <v>569</v>
      </c>
      <c r="M19" s="101"/>
    </row>
    <row r="20" spans="2:13" ht="15.75" x14ac:dyDescent="0.25">
      <c r="B20" s="1">
        <v>13</v>
      </c>
      <c r="C20" s="96" t="s">
        <v>16</v>
      </c>
      <c r="D20" s="97">
        <v>6223</v>
      </c>
      <c r="E20" s="97">
        <v>286</v>
      </c>
      <c r="F20" s="97">
        <v>5593</v>
      </c>
      <c r="G20" s="98">
        <f t="shared" si="0"/>
        <v>5879</v>
      </c>
      <c r="H20" s="97">
        <v>223</v>
      </c>
      <c r="I20" s="97">
        <v>4953</v>
      </c>
      <c r="J20" s="97">
        <f t="shared" si="1"/>
        <v>5176</v>
      </c>
      <c r="K20" s="99">
        <f t="shared" si="2"/>
        <v>0.83175317371042901</v>
      </c>
      <c r="L20" s="100">
        <f t="shared" si="4"/>
        <v>1047</v>
      </c>
      <c r="M20" s="101"/>
    </row>
    <row r="21" spans="2:13" ht="15.75" x14ac:dyDescent="0.25">
      <c r="B21" s="1">
        <v>14</v>
      </c>
      <c r="C21" s="104" t="s">
        <v>23</v>
      </c>
      <c r="D21" s="105">
        <v>3530</v>
      </c>
      <c r="E21" s="105">
        <v>1076</v>
      </c>
      <c r="F21" s="105">
        <v>2147</v>
      </c>
      <c r="G21" s="100">
        <f t="shared" si="0"/>
        <v>3223</v>
      </c>
      <c r="H21" s="105">
        <v>973</v>
      </c>
      <c r="I21" s="105">
        <v>1917</v>
      </c>
      <c r="J21" s="105">
        <f t="shared" si="1"/>
        <v>2890</v>
      </c>
      <c r="K21" s="106">
        <f t="shared" si="2"/>
        <v>0.81869688385269124</v>
      </c>
      <c r="L21" s="100">
        <f t="shared" si="4"/>
        <v>640</v>
      </c>
      <c r="M21" s="101"/>
    </row>
    <row r="22" spans="2:13" ht="15.75" x14ac:dyDescent="0.25">
      <c r="B22" s="1">
        <v>15</v>
      </c>
      <c r="C22" s="27" t="s">
        <v>10</v>
      </c>
      <c r="D22" s="26">
        <v>3740</v>
      </c>
      <c r="E22" s="26">
        <v>357</v>
      </c>
      <c r="F22" s="26">
        <v>3141</v>
      </c>
      <c r="G22" s="28">
        <f t="shared" si="0"/>
        <v>3498</v>
      </c>
      <c r="H22" s="26">
        <v>256</v>
      </c>
      <c r="I22" s="26">
        <v>2731</v>
      </c>
      <c r="J22" s="26">
        <f t="shared" si="1"/>
        <v>2987</v>
      </c>
      <c r="K22" s="29">
        <f t="shared" si="2"/>
        <v>0.79866310160427811</v>
      </c>
      <c r="L22" s="3">
        <f t="shared" si="4"/>
        <v>753</v>
      </c>
      <c r="M22" s="45"/>
    </row>
    <row r="23" spans="2:13" ht="15.75" x14ac:dyDescent="0.25">
      <c r="B23" s="1">
        <v>16</v>
      </c>
      <c r="C23" s="27" t="s">
        <v>11</v>
      </c>
      <c r="D23" s="26">
        <v>5697</v>
      </c>
      <c r="E23" s="26">
        <v>457</v>
      </c>
      <c r="F23" s="26">
        <v>4480</v>
      </c>
      <c r="G23" s="28">
        <f t="shared" si="0"/>
        <v>4937</v>
      </c>
      <c r="H23" s="26">
        <v>339</v>
      </c>
      <c r="I23" s="26">
        <v>4204</v>
      </c>
      <c r="J23" s="26">
        <f t="shared" si="1"/>
        <v>4543</v>
      </c>
      <c r="K23" s="29">
        <f t="shared" si="2"/>
        <v>0.79743724767421453</v>
      </c>
      <c r="L23" s="3">
        <f t="shared" si="4"/>
        <v>1154</v>
      </c>
      <c r="M23" s="45"/>
    </row>
    <row r="24" spans="2:13" ht="15.75" x14ac:dyDescent="0.25">
      <c r="B24" s="1">
        <v>17</v>
      </c>
      <c r="C24" s="27" t="s">
        <v>8</v>
      </c>
      <c r="D24" s="26">
        <v>10056</v>
      </c>
      <c r="E24" s="26">
        <v>2824</v>
      </c>
      <c r="F24" s="26">
        <v>6026</v>
      </c>
      <c r="G24" s="28">
        <f t="shared" si="0"/>
        <v>8850</v>
      </c>
      <c r="H24" s="26">
        <v>2396</v>
      </c>
      <c r="I24" s="26">
        <v>5500</v>
      </c>
      <c r="J24" s="26">
        <f t="shared" si="1"/>
        <v>7896</v>
      </c>
      <c r="K24" s="29">
        <f t="shared" si="2"/>
        <v>0.78520286396181382</v>
      </c>
      <c r="L24" s="3">
        <f t="shared" si="4"/>
        <v>2160</v>
      </c>
      <c r="M24" s="45"/>
    </row>
    <row r="25" spans="2:13" ht="15.75" x14ac:dyDescent="0.25">
      <c r="B25" s="1">
        <v>18</v>
      </c>
      <c r="C25" s="2" t="s">
        <v>22</v>
      </c>
      <c r="D25" s="1">
        <v>7859</v>
      </c>
      <c r="E25" s="1">
        <v>1209</v>
      </c>
      <c r="F25" s="1">
        <v>5768</v>
      </c>
      <c r="G25" s="3">
        <f t="shared" si="0"/>
        <v>6977</v>
      </c>
      <c r="H25" s="1">
        <v>1106</v>
      </c>
      <c r="I25" s="1">
        <v>5003</v>
      </c>
      <c r="J25" s="1">
        <f t="shared" si="1"/>
        <v>6109</v>
      </c>
      <c r="K25" s="5">
        <f t="shared" si="2"/>
        <v>0.77732535946049119</v>
      </c>
      <c r="L25" s="3">
        <f t="shared" si="4"/>
        <v>1750</v>
      </c>
      <c r="M25" s="45"/>
    </row>
    <row r="26" spans="2:13" ht="15.75" x14ac:dyDescent="0.25">
      <c r="B26" s="1">
        <v>19</v>
      </c>
      <c r="C26" s="2" t="s">
        <v>12</v>
      </c>
      <c r="D26" s="1">
        <v>3697</v>
      </c>
      <c r="E26" s="1">
        <v>503</v>
      </c>
      <c r="F26" s="1">
        <v>3106</v>
      </c>
      <c r="G26" s="3">
        <f t="shared" si="0"/>
        <v>3609</v>
      </c>
      <c r="H26" s="1">
        <v>326</v>
      </c>
      <c r="I26" s="1">
        <v>2546</v>
      </c>
      <c r="J26" s="1">
        <f t="shared" si="1"/>
        <v>2872</v>
      </c>
      <c r="K26" s="5">
        <f t="shared" si="2"/>
        <v>0.77684609142548011</v>
      </c>
      <c r="L26" s="3">
        <f t="shared" si="4"/>
        <v>825</v>
      </c>
      <c r="M26" s="45"/>
    </row>
    <row r="27" spans="2:13" ht="15.75" x14ac:dyDescent="0.25">
      <c r="B27" s="1">
        <v>20</v>
      </c>
      <c r="C27" s="27" t="s">
        <v>3</v>
      </c>
      <c r="D27" s="26">
        <v>5448</v>
      </c>
      <c r="E27" s="26">
        <v>230</v>
      </c>
      <c r="F27" s="26">
        <v>4602</v>
      </c>
      <c r="G27" s="28">
        <f t="shared" si="0"/>
        <v>4832</v>
      </c>
      <c r="H27" s="26">
        <v>172</v>
      </c>
      <c r="I27" s="26">
        <v>4059</v>
      </c>
      <c r="J27" s="26">
        <f t="shared" si="1"/>
        <v>4231</v>
      </c>
      <c r="K27" s="29">
        <f t="shared" si="2"/>
        <v>0.77661527165932454</v>
      </c>
      <c r="L27" s="3">
        <f t="shared" si="4"/>
        <v>1217</v>
      </c>
      <c r="M27" s="45"/>
    </row>
    <row r="28" spans="2:13" ht="15.75" x14ac:dyDescent="0.25">
      <c r="B28" s="1">
        <v>21</v>
      </c>
      <c r="C28" s="2" t="s">
        <v>21</v>
      </c>
      <c r="D28" s="1">
        <v>3819</v>
      </c>
      <c r="E28" s="1">
        <v>232</v>
      </c>
      <c r="F28" s="1">
        <v>3361</v>
      </c>
      <c r="G28" s="3">
        <f t="shared" si="0"/>
        <v>3593</v>
      </c>
      <c r="H28" s="1">
        <v>132</v>
      </c>
      <c r="I28" s="1">
        <v>2773</v>
      </c>
      <c r="J28" s="1">
        <f t="shared" si="1"/>
        <v>2905</v>
      </c>
      <c r="K28" s="5">
        <f t="shared" si="2"/>
        <v>0.76067033254778738</v>
      </c>
      <c r="L28" s="3">
        <f t="shared" si="4"/>
        <v>914</v>
      </c>
      <c r="M28" s="45"/>
    </row>
    <row r="29" spans="2:13" ht="15.75" x14ac:dyDescent="0.25">
      <c r="B29" s="1">
        <v>22</v>
      </c>
      <c r="C29" s="2" t="s">
        <v>6</v>
      </c>
      <c r="D29" s="1">
        <v>4960</v>
      </c>
      <c r="E29" s="1">
        <v>618</v>
      </c>
      <c r="F29" s="1">
        <v>3746</v>
      </c>
      <c r="G29" s="3">
        <f t="shared" si="0"/>
        <v>4364</v>
      </c>
      <c r="H29" s="1">
        <v>442</v>
      </c>
      <c r="I29" s="1">
        <v>3322</v>
      </c>
      <c r="J29" s="1">
        <f t="shared" si="1"/>
        <v>3764</v>
      </c>
      <c r="K29" s="5">
        <f t="shared" si="2"/>
        <v>0.75887096774193552</v>
      </c>
      <c r="L29" s="3">
        <f t="shared" si="4"/>
        <v>1196</v>
      </c>
      <c r="M29" s="45"/>
    </row>
    <row r="30" spans="2:13" ht="15.75" x14ac:dyDescent="0.25">
      <c r="B30" s="1">
        <v>23</v>
      </c>
      <c r="C30" s="27" t="s">
        <v>19</v>
      </c>
      <c r="D30" s="26">
        <v>6342</v>
      </c>
      <c r="E30" s="26">
        <v>559</v>
      </c>
      <c r="F30" s="26">
        <v>4933</v>
      </c>
      <c r="G30" s="28">
        <f t="shared" si="0"/>
        <v>5492</v>
      </c>
      <c r="H30" s="26">
        <v>452</v>
      </c>
      <c r="I30" s="26">
        <v>4264</v>
      </c>
      <c r="J30" s="26">
        <f t="shared" si="1"/>
        <v>4716</v>
      </c>
      <c r="K30" s="29">
        <f t="shared" si="2"/>
        <v>0.74361400189214755</v>
      </c>
      <c r="L30" s="3">
        <f t="shared" si="4"/>
        <v>1626</v>
      </c>
      <c r="M30" s="45"/>
    </row>
    <row r="31" spans="2:13" ht="15.75" x14ac:dyDescent="0.25">
      <c r="B31" s="1">
        <v>24</v>
      </c>
      <c r="C31" s="27" t="s">
        <v>20</v>
      </c>
      <c r="D31" s="26">
        <v>8739</v>
      </c>
      <c r="E31" s="26">
        <v>411</v>
      </c>
      <c r="F31" s="26">
        <v>7001</v>
      </c>
      <c r="G31" s="28">
        <f t="shared" si="0"/>
        <v>7412</v>
      </c>
      <c r="H31" s="26">
        <v>285</v>
      </c>
      <c r="I31" s="26">
        <v>6093</v>
      </c>
      <c r="J31" s="26">
        <f t="shared" si="1"/>
        <v>6378</v>
      </c>
      <c r="K31" s="29">
        <f t="shared" si="2"/>
        <v>0.7298317885341572</v>
      </c>
      <c r="L31" s="3">
        <f t="shared" si="4"/>
        <v>2361</v>
      </c>
      <c r="M31" s="45"/>
    </row>
    <row r="32" spans="2:13" ht="15.75" x14ac:dyDescent="0.25">
      <c r="B32" s="1">
        <v>25</v>
      </c>
      <c r="C32" s="27" t="s">
        <v>17</v>
      </c>
      <c r="D32" s="26">
        <v>3708</v>
      </c>
      <c r="E32" s="26">
        <v>510</v>
      </c>
      <c r="F32" s="26">
        <v>2891</v>
      </c>
      <c r="G32" s="28">
        <f t="shared" si="0"/>
        <v>3401</v>
      </c>
      <c r="H32" s="26">
        <v>339</v>
      </c>
      <c r="I32" s="26">
        <v>2322</v>
      </c>
      <c r="J32" s="26">
        <f t="shared" si="1"/>
        <v>2661</v>
      </c>
      <c r="K32" s="29">
        <f t="shared" si="2"/>
        <v>0.71763754045307449</v>
      </c>
      <c r="L32" s="3">
        <f t="shared" si="4"/>
        <v>1047</v>
      </c>
      <c r="M32" s="45"/>
    </row>
    <row r="33" spans="2:13" ht="15.75" x14ac:dyDescent="0.25">
      <c r="B33" s="1">
        <v>26</v>
      </c>
      <c r="C33" s="27" t="s">
        <v>5</v>
      </c>
      <c r="D33" s="26">
        <v>5677</v>
      </c>
      <c r="E33" s="26">
        <v>208</v>
      </c>
      <c r="F33" s="26">
        <v>4313</v>
      </c>
      <c r="G33" s="28">
        <f t="shared" si="0"/>
        <v>4521</v>
      </c>
      <c r="H33" s="26">
        <v>172</v>
      </c>
      <c r="I33" s="26">
        <v>3833</v>
      </c>
      <c r="J33" s="26">
        <f t="shared" si="1"/>
        <v>4005</v>
      </c>
      <c r="K33" s="29">
        <f t="shared" si="2"/>
        <v>0.70547824555222827</v>
      </c>
      <c r="L33" s="3">
        <f t="shared" si="4"/>
        <v>1672</v>
      </c>
      <c r="M33" s="45"/>
    </row>
    <row r="34" spans="2:13" ht="15.75" x14ac:dyDescent="0.25">
      <c r="B34" s="1">
        <v>27</v>
      </c>
      <c r="C34" s="27" t="s">
        <v>18</v>
      </c>
      <c r="D34" s="26">
        <v>4699</v>
      </c>
      <c r="E34" s="26">
        <v>1428</v>
      </c>
      <c r="F34" s="26">
        <v>2380</v>
      </c>
      <c r="G34" s="28">
        <f t="shared" si="0"/>
        <v>3808</v>
      </c>
      <c r="H34" s="26">
        <v>1238</v>
      </c>
      <c r="I34" s="26">
        <v>2061</v>
      </c>
      <c r="J34" s="26">
        <f t="shared" si="1"/>
        <v>3299</v>
      </c>
      <c r="K34" s="29">
        <f t="shared" si="2"/>
        <v>0.70206426899340291</v>
      </c>
      <c r="L34" s="3">
        <f t="shared" si="4"/>
        <v>1400</v>
      </c>
      <c r="M34" s="45"/>
    </row>
    <row r="35" spans="2:13" ht="15.75" x14ac:dyDescent="0.25">
      <c r="B35" s="1">
        <v>28</v>
      </c>
      <c r="C35" s="21" t="s">
        <v>7</v>
      </c>
      <c r="D35" s="20">
        <v>6630</v>
      </c>
      <c r="E35" s="20">
        <v>956</v>
      </c>
      <c r="F35" s="20">
        <v>4205</v>
      </c>
      <c r="G35" s="22">
        <f t="shared" si="0"/>
        <v>5161</v>
      </c>
      <c r="H35" s="20">
        <v>757</v>
      </c>
      <c r="I35" s="20">
        <v>3765</v>
      </c>
      <c r="J35" s="20">
        <f t="shared" si="1"/>
        <v>4522</v>
      </c>
      <c r="K35" s="23">
        <f t="shared" si="2"/>
        <v>0.68205128205128207</v>
      </c>
      <c r="L35" s="79">
        <f t="shared" si="4"/>
        <v>2108</v>
      </c>
      <c r="M35" s="80"/>
    </row>
    <row r="36" spans="2:13" ht="15.75" x14ac:dyDescent="0.25">
      <c r="B36" s="1">
        <v>29</v>
      </c>
      <c r="C36" s="21" t="s">
        <v>1</v>
      </c>
      <c r="D36" s="20">
        <v>11328</v>
      </c>
      <c r="E36" s="20">
        <v>232</v>
      </c>
      <c r="F36" s="20">
        <v>9005</v>
      </c>
      <c r="G36" s="22">
        <f t="shared" si="0"/>
        <v>9237</v>
      </c>
      <c r="H36" s="20">
        <v>154</v>
      </c>
      <c r="I36" s="20">
        <v>7447</v>
      </c>
      <c r="J36" s="20">
        <f t="shared" si="1"/>
        <v>7601</v>
      </c>
      <c r="K36" s="23">
        <f t="shared" si="2"/>
        <v>0.67099223163841804</v>
      </c>
      <c r="L36" s="79">
        <f t="shared" si="4"/>
        <v>3727</v>
      </c>
      <c r="M36" s="80"/>
    </row>
    <row r="37" spans="2:13" ht="15.75" x14ac:dyDescent="0.25">
      <c r="B37" s="1">
        <v>30</v>
      </c>
      <c r="C37" s="21" t="s">
        <v>2</v>
      </c>
      <c r="D37" s="20">
        <v>5057</v>
      </c>
      <c r="E37" s="20">
        <v>217</v>
      </c>
      <c r="F37" s="20">
        <v>4202</v>
      </c>
      <c r="G37" s="22">
        <f t="shared" si="0"/>
        <v>4419</v>
      </c>
      <c r="H37" s="20">
        <v>117</v>
      </c>
      <c r="I37" s="20">
        <v>3260</v>
      </c>
      <c r="J37" s="20">
        <f t="shared" si="1"/>
        <v>3377</v>
      </c>
      <c r="K37" s="23">
        <f t="shared" si="2"/>
        <v>0.66778722562784254</v>
      </c>
      <c r="L37" s="79">
        <f t="shared" si="4"/>
        <v>1680</v>
      </c>
      <c r="M37" s="80"/>
    </row>
    <row r="38" spans="2:13" ht="15.75" x14ac:dyDescent="0.25">
      <c r="B38" s="1">
        <v>31</v>
      </c>
      <c r="C38" s="21" t="s">
        <v>9</v>
      </c>
      <c r="D38" s="20">
        <v>7526</v>
      </c>
      <c r="E38" s="20">
        <v>339</v>
      </c>
      <c r="F38" s="20">
        <v>5139</v>
      </c>
      <c r="G38" s="22">
        <f t="shared" si="0"/>
        <v>5478</v>
      </c>
      <c r="H38" s="20">
        <v>235</v>
      </c>
      <c r="I38" s="20">
        <v>4583</v>
      </c>
      <c r="J38" s="20">
        <f t="shared" si="1"/>
        <v>4818</v>
      </c>
      <c r="K38" s="23">
        <f t="shared" si="2"/>
        <v>0.64018070688280626</v>
      </c>
      <c r="L38" s="79">
        <f t="shared" si="4"/>
        <v>2708</v>
      </c>
      <c r="M38" s="80"/>
    </row>
    <row r="39" spans="2:13" ht="15.75" x14ac:dyDescent="0.25">
      <c r="B39" s="156" t="s">
        <v>32</v>
      </c>
      <c r="C39" s="156"/>
      <c r="D39" s="103">
        <f t="shared" ref="D39:J39" si="5">SUM(D8:D38)</f>
        <v>151176</v>
      </c>
      <c r="E39" s="7">
        <f t="shared" si="5"/>
        <v>18278</v>
      </c>
      <c r="F39" s="7">
        <f t="shared" si="5"/>
        <v>119268</v>
      </c>
      <c r="G39" s="8">
        <f t="shared" si="5"/>
        <v>137546</v>
      </c>
      <c r="H39" s="7">
        <f t="shared" si="5"/>
        <v>15275</v>
      </c>
      <c r="I39" s="7">
        <f t="shared" si="5"/>
        <v>105269</v>
      </c>
      <c r="J39" s="7">
        <f t="shared" si="5"/>
        <v>120544</v>
      </c>
      <c r="K39" s="14">
        <f t="shared" ref="K39" si="6">J39/D39</f>
        <v>0.7973752447478436</v>
      </c>
      <c r="L39" s="8">
        <f>SUM(L8:L38)</f>
        <v>31714</v>
      </c>
      <c r="M39" s="45"/>
    </row>
  </sheetData>
  <sortState ref="B8:M38">
    <sortCondition descending="1" ref="K8:K38"/>
  </sortState>
  <mergeCells count="13">
    <mergeCell ref="M5:M7"/>
    <mergeCell ref="E6:G6"/>
    <mergeCell ref="H6:J6"/>
    <mergeCell ref="B39:C39"/>
    <mergeCell ref="B2:L2"/>
    <mergeCell ref="B3:L3"/>
    <mergeCell ref="B4:L4"/>
    <mergeCell ref="B5:B7"/>
    <mergeCell ref="C5:C7"/>
    <mergeCell ref="D5:D7"/>
    <mergeCell ref="E5:J5"/>
    <mergeCell ref="K5:K7"/>
    <mergeCell ref="L5:L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9"/>
  <sheetViews>
    <sheetView topLeftCell="A22" workbookViewId="0">
      <selection activeCell="O34" sqref="A1:XFD1048576"/>
    </sheetView>
  </sheetViews>
  <sheetFormatPr defaultRowHeight="12.75" x14ac:dyDescent="0.2"/>
  <cols>
    <col min="1" max="2" width="9.140625" style="71"/>
    <col min="3" max="3" width="14.5703125" style="71" customWidth="1"/>
    <col min="4" max="4" width="11.7109375" style="71" customWidth="1"/>
    <col min="5" max="5" width="12.140625" style="71" customWidth="1"/>
    <col min="6" max="7" width="11.5703125" style="71" customWidth="1"/>
    <col min="8" max="8" width="11.140625" style="71" customWidth="1"/>
    <col min="9" max="9" width="10.7109375" style="71" customWidth="1"/>
    <col min="10" max="10" width="11.85546875" style="71" customWidth="1"/>
    <col min="11" max="11" width="12.7109375" style="71" customWidth="1"/>
    <col min="12" max="12" width="14.42578125" style="71" customWidth="1"/>
    <col min="13" max="16384" width="9.140625" style="71"/>
  </cols>
  <sheetData>
    <row r="2" spans="2:13" ht="11.25" customHeight="1" x14ac:dyDescent="0.2"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2:13" ht="65.25" customHeight="1" x14ac:dyDescent="0.2">
      <c r="B3" s="152" t="s">
        <v>66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</row>
    <row r="4" spans="2:13" ht="16.5" x14ac:dyDescent="0.2"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</row>
    <row r="5" spans="2:13" ht="22.5" customHeight="1" x14ac:dyDescent="0.2">
      <c r="B5" s="153" t="s">
        <v>0</v>
      </c>
      <c r="C5" s="153" t="s">
        <v>33</v>
      </c>
      <c r="D5" s="153" t="s">
        <v>39</v>
      </c>
      <c r="E5" s="156" t="s">
        <v>34</v>
      </c>
      <c r="F5" s="156"/>
      <c r="G5" s="156"/>
      <c r="H5" s="156"/>
      <c r="I5" s="156"/>
      <c r="J5" s="156"/>
      <c r="K5" s="153" t="s">
        <v>40</v>
      </c>
      <c r="L5" s="151" t="s">
        <v>55</v>
      </c>
      <c r="M5" s="159" t="s">
        <v>50</v>
      </c>
    </row>
    <row r="6" spans="2:13" ht="48.75" customHeight="1" x14ac:dyDescent="0.2">
      <c r="B6" s="154"/>
      <c r="C6" s="154"/>
      <c r="D6" s="154"/>
      <c r="E6" s="151" t="s">
        <v>35</v>
      </c>
      <c r="F6" s="151"/>
      <c r="G6" s="151"/>
      <c r="H6" s="151" t="s">
        <v>36</v>
      </c>
      <c r="I6" s="151"/>
      <c r="J6" s="151"/>
      <c r="K6" s="154"/>
      <c r="L6" s="151"/>
      <c r="M6" s="159"/>
    </row>
    <row r="7" spans="2:13" ht="63" x14ac:dyDescent="0.2">
      <c r="B7" s="155"/>
      <c r="C7" s="155"/>
      <c r="D7" s="155"/>
      <c r="E7" s="9" t="s">
        <v>41</v>
      </c>
      <c r="F7" s="107" t="s">
        <v>42</v>
      </c>
      <c r="G7" s="107" t="s">
        <v>43</v>
      </c>
      <c r="H7" s="107" t="s">
        <v>38</v>
      </c>
      <c r="I7" s="107" t="s">
        <v>37</v>
      </c>
      <c r="J7" s="107" t="s">
        <v>43</v>
      </c>
      <c r="K7" s="155"/>
      <c r="L7" s="151"/>
      <c r="M7" s="159"/>
    </row>
    <row r="8" spans="2:13" ht="15.75" x14ac:dyDescent="0.25">
      <c r="B8" s="1">
        <v>1</v>
      </c>
      <c r="C8" s="16" t="s">
        <v>30</v>
      </c>
      <c r="D8" s="15">
        <v>2402</v>
      </c>
      <c r="E8" s="15">
        <v>76</v>
      </c>
      <c r="F8" s="15">
        <v>2911</v>
      </c>
      <c r="G8" s="17">
        <f t="shared" ref="G8:G38" si="0">SUM(E8:F8)</f>
        <v>2987</v>
      </c>
      <c r="H8" s="15">
        <v>59</v>
      </c>
      <c r="I8" s="15">
        <v>2781</v>
      </c>
      <c r="J8" s="15">
        <f t="shared" ref="J8:J38" si="1">SUM(H8:I8)</f>
        <v>2840</v>
      </c>
      <c r="K8" s="18">
        <f t="shared" ref="K8:K38" si="2">J8/D8</f>
        <v>1.1823480432972522</v>
      </c>
      <c r="L8" s="17">
        <v>0</v>
      </c>
      <c r="M8" s="59">
        <f t="shared" ref="M8:M15" si="3">J8-D8</f>
        <v>438</v>
      </c>
    </row>
    <row r="9" spans="2:13" ht="15.75" x14ac:dyDescent="0.25">
      <c r="B9" s="1">
        <v>2</v>
      </c>
      <c r="C9" s="16" t="s">
        <v>27</v>
      </c>
      <c r="D9" s="15">
        <v>1884</v>
      </c>
      <c r="E9" s="15">
        <v>117</v>
      </c>
      <c r="F9" s="15">
        <v>2188</v>
      </c>
      <c r="G9" s="17">
        <f t="shared" si="0"/>
        <v>2305</v>
      </c>
      <c r="H9" s="15">
        <v>88</v>
      </c>
      <c r="I9" s="15">
        <v>2097</v>
      </c>
      <c r="J9" s="15">
        <f t="shared" si="1"/>
        <v>2185</v>
      </c>
      <c r="K9" s="18">
        <f t="shared" si="2"/>
        <v>1.1597664543524415</v>
      </c>
      <c r="L9" s="17">
        <v>0</v>
      </c>
      <c r="M9" s="59">
        <f t="shared" si="3"/>
        <v>301</v>
      </c>
    </row>
    <row r="10" spans="2:13" ht="15.75" x14ac:dyDescent="0.25">
      <c r="B10" s="1">
        <v>3</v>
      </c>
      <c r="C10" s="16" t="s">
        <v>29</v>
      </c>
      <c r="D10" s="15">
        <v>2116</v>
      </c>
      <c r="E10" s="15">
        <v>394</v>
      </c>
      <c r="F10" s="15">
        <v>1955</v>
      </c>
      <c r="G10" s="17">
        <f t="shared" si="0"/>
        <v>2349</v>
      </c>
      <c r="H10" s="15">
        <v>382</v>
      </c>
      <c r="I10" s="15">
        <v>1861</v>
      </c>
      <c r="J10" s="15">
        <f t="shared" si="1"/>
        <v>2243</v>
      </c>
      <c r="K10" s="18">
        <f t="shared" si="2"/>
        <v>1.0600189035916825</v>
      </c>
      <c r="L10" s="17">
        <v>0</v>
      </c>
      <c r="M10" s="59">
        <f t="shared" si="3"/>
        <v>127</v>
      </c>
    </row>
    <row r="11" spans="2:13" ht="15.75" x14ac:dyDescent="0.25">
      <c r="B11" s="1">
        <v>4</v>
      </c>
      <c r="C11" s="38" t="s">
        <v>13</v>
      </c>
      <c r="D11" s="39">
        <v>4210</v>
      </c>
      <c r="E11" s="39">
        <v>118</v>
      </c>
      <c r="F11" s="39">
        <v>4479</v>
      </c>
      <c r="G11" s="40">
        <f t="shared" si="0"/>
        <v>4597</v>
      </c>
      <c r="H11" s="39">
        <v>103</v>
      </c>
      <c r="I11" s="39">
        <v>4270</v>
      </c>
      <c r="J11" s="15">
        <f t="shared" si="1"/>
        <v>4373</v>
      </c>
      <c r="K11" s="41">
        <f t="shared" si="2"/>
        <v>1.0387173396674585</v>
      </c>
      <c r="L11" s="17">
        <v>0</v>
      </c>
      <c r="M11" s="59">
        <f t="shared" si="3"/>
        <v>163</v>
      </c>
    </row>
    <row r="12" spans="2:13" ht="15.75" x14ac:dyDescent="0.25">
      <c r="B12" s="1">
        <v>5</v>
      </c>
      <c r="C12" s="16" t="s">
        <v>31</v>
      </c>
      <c r="D12" s="15">
        <v>3557</v>
      </c>
      <c r="E12" s="15">
        <v>1043</v>
      </c>
      <c r="F12" s="15">
        <v>2810</v>
      </c>
      <c r="G12" s="17">
        <f t="shared" si="0"/>
        <v>3853</v>
      </c>
      <c r="H12" s="15">
        <v>1021</v>
      </c>
      <c r="I12" s="15">
        <v>2642</v>
      </c>
      <c r="J12" s="15">
        <f t="shared" si="1"/>
        <v>3663</v>
      </c>
      <c r="K12" s="18">
        <f t="shared" si="2"/>
        <v>1.0298003935901041</v>
      </c>
      <c r="L12" s="17">
        <v>0</v>
      </c>
      <c r="M12" s="59">
        <f t="shared" si="3"/>
        <v>106</v>
      </c>
    </row>
    <row r="13" spans="2:13" ht="15.75" x14ac:dyDescent="0.25">
      <c r="B13" s="1">
        <v>6</v>
      </c>
      <c r="C13" s="16" t="s">
        <v>26</v>
      </c>
      <c r="D13" s="15">
        <v>1519</v>
      </c>
      <c r="E13" s="15">
        <v>263</v>
      </c>
      <c r="F13" s="15">
        <v>1456</v>
      </c>
      <c r="G13" s="17">
        <f t="shared" si="0"/>
        <v>1719</v>
      </c>
      <c r="H13" s="15">
        <v>238</v>
      </c>
      <c r="I13" s="15">
        <v>1310</v>
      </c>
      <c r="J13" s="15">
        <f t="shared" si="1"/>
        <v>1548</v>
      </c>
      <c r="K13" s="18">
        <f t="shared" si="2"/>
        <v>1.0190915075707703</v>
      </c>
      <c r="L13" s="17">
        <v>0</v>
      </c>
      <c r="M13" s="59">
        <f t="shared" si="3"/>
        <v>29</v>
      </c>
    </row>
    <row r="14" spans="2:13" ht="15.75" x14ac:dyDescent="0.25">
      <c r="B14" s="1">
        <v>7</v>
      </c>
      <c r="C14" s="16" t="s">
        <v>28</v>
      </c>
      <c r="D14" s="15">
        <v>3189</v>
      </c>
      <c r="E14" s="15">
        <v>122</v>
      </c>
      <c r="F14" s="15">
        <v>3295</v>
      </c>
      <c r="G14" s="17">
        <f t="shared" si="0"/>
        <v>3417</v>
      </c>
      <c r="H14" s="15">
        <v>113</v>
      </c>
      <c r="I14" s="15">
        <v>3081</v>
      </c>
      <c r="J14" s="15">
        <f t="shared" si="1"/>
        <v>3194</v>
      </c>
      <c r="K14" s="18">
        <f t="shared" si="2"/>
        <v>1.0015678896205706</v>
      </c>
      <c r="L14" s="17">
        <v>0</v>
      </c>
      <c r="M14" s="59">
        <f t="shared" si="3"/>
        <v>5</v>
      </c>
    </row>
    <row r="15" spans="2:13" ht="15.75" x14ac:dyDescent="0.25">
      <c r="B15" s="1">
        <v>8</v>
      </c>
      <c r="C15" s="16" t="s">
        <v>24</v>
      </c>
      <c r="D15" s="15">
        <v>2646</v>
      </c>
      <c r="E15" s="15">
        <v>515</v>
      </c>
      <c r="F15" s="15">
        <v>2282</v>
      </c>
      <c r="G15" s="17">
        <f t="shared" si="0"/>
        <v>2797</v>
      </c>
      <c r="H15" s="15">
        <v>490</v>
      </c>
      <c r="I15" s="15">
        <v>2157</v>
      </c>
      <c r="J15" s="15">
        <f t="shared" si="1"/>
        <v>2647</v>
      </c>
      <c r="K15" s="18">
        <f t="shared" si="2"/>
        <v>1.0003779289493575</v>
      </c>
      <c r="L15" s="17">
        <v>0</v>
      </c>
      <c r="M15" s="59">
        <f t="shared" si="3"/>
        <v>1</v>
      </c>
    </row>
    <row r="16" spans="2:13" ht="15.75" x14ac:dyDescent="0.25">
      <c r="B16" s="1">
        <v>9</v>
      </c>
      <c r="C16" s="115" t="s">
        <v>15</v>
      </c>
      <c r="D16" s="116">
        <v>2908</v>
      </c>
      <c r="E16" s="116">
        <v>540</v>
      </c>
      <c r="F16" s="116">
        <v>2557</v>
      </c>
      <c r="G16" s="117">
        <f t="shared" si="0"/>
        <v>3097</v>
      </c>
      <c r="H16" s="116">
        <v>489</v>
      </c>
      <c r="I16" s="116">
        <v>2228</v>
      </c>
      <c r="J16" s="116">
        <f t="shared" si="1"/>
        <v>2717</v>
      </c>
      <c r="K16" s="118">
        <f t="shared" si="2"/>
        <v>0.93431911966987624</v>
      </c>
      <c r="L16" s="117">
        <f t="shared" ref="L16:L38" si="4">D16-J16</f>
        <v>191</v>
      </c>
      <c r="M16" s="119"/>
    </row>
    <row r="17" spans="2:13" ht="15.75" x14ac:dyDescent="0.25">
      <c r="B17" s="1">
        <v>10</v>
      </c>
      <c r="C17" s="120" t="s">
        <v>4</v>
      </c>
      <c r="D17" s="121">
        <v>4390</v>
      </c>
      <c r="E17" s="121">
        <v>237</v>
      </c>
      <c r="F17" s="121">
        <v>4389</v>
      </c>
      <c r="G17" s="122">
        <f t="shared" si="0"/>
        <v>4626</v>
      </c>
      <c r="H17" s="121">
        <v>167</v>
      </c>
      <c r="I17" s="121">
        <v>3892</v>
      </c>
      <c r="J17" s="121">
        <f t="shared" si="1"/>
        <v>4059</v>
      </c>
      <c r="K17" s="123">
        <f t="shared" si="2"/>
        <v>0.92460136674259685</v>
      </c>
      <c r="L17" s="117">
        <f t="shared" si="4"/>
        <v>331</v>
      </c>
      <c r="M17" s="119"/>
    </row>
    <row r="18" spans="2:13" ht="15.75" x14ac:dyDescent="0.25">
      <c r="B18" s="1">
        <v>11</v>
      </c>
      <c r="C18" s="124" t="s">
        <v>14</v>
      </c>
      <c r="D18" s="125">
        <v>3681</v>
      </c>
      <c r="E18" s="125">
        <v>536</v>
      </c>
      <c r="F18" s="125">
        <v>3027</v>
      </c>
      <c r="G18" s="126">
        <f t="shared" si="0"/>
        <v>3563</v>
      </c>
      <c r="H18" s="125">
        <v>427</v>
      </c>
      <c r="I18" s="125">
        <v>2691</v>
      </c>
      <c r="J18" s="125">
        <f t="shared" si="1"/>
        <v>3118</v>
      </c>
      <c r="K18" s="127">
        <f t="shared" si="2"/>
        <v>0.8470524314045097</v>
      </c>
      <c r="L18" s="126">
        <f t="shared" si="4"/>
        <v>563</v>
      </c>
      <c r="M18" s="128"/>
    </row>
    <row r="19" spans="2:13" ht="15.75" x14ac:dyDescent="0.25">
      <c r="B19" s="1">
        <v>12</v>
      </c>
      <c r="C19" s="129" t="s">
        <v>16</v>
      </c>
      <c r="D19" s="130">
        <v>6223</v>
      </c>
      <c r="E19" s="130">
        <v>286</v>
      </c>
      <c r="F19" s="130">
        <v>5600</v>
      </c>
      <c r="G19" s="131">
        <f t="shared" si="0"/>
        <v>5886</v>
      </c>
      <c r="H19" s="130">
        <v>226</v>
      </c>
      <c r="I19" s="130">
        <v>4983</v>
      </c>
      <c r="J19" s="130">
        <f t="shared" si="1"/>
        <v>5209</v>
      </c>
      <c r="K19" s="132">
        <f t="shared" si="2"/>
        <v>0.83705608227542982</v>
      </c>
      <c r="L19" s="126">
        <f t="shared" si="4"/>
        <v>1014</v>
      </c>
      <c r="M19" s="128"/>
    </row>
    <row r="20" spans="2:13" ht="15.75" x14ac:dyDescent="0.25">
      <c r="B20" s="1">
        <v>13</v>
      </c>
      <c r="C20" s="124" t="s">
        <v>23</v>
      </c>
      <c r="D20" s="125">
        <v>3530</v>
      </c>
      <c r="E20" s="125">
        <v>1078</v>
      </c>
      <c r="F20" s="125">
        <v>2148</v>
      </c>
      <c r="G20" s="126">
        <f t="shared" si="0"/>
        <v>3226</v>
      </c>
      <c r="H20" s="125">
        <v>988</v>
      </c>
      <c r="I20" s="125">
        <v>1937</v>
      </c>
      <c r="J20" s="125">
        <f t="shared" si="1"/>
        <v>2925</v>
      </c>
      <c r="K20" s="127">
        <f t="shared" si="2"/>
        <v>0.82861189801699719</v>
      </c>
      <c r="L20" s="126">
        <f t="shared" si="4"/>
        <v>605</v>
      </c>
      <c r="M20" s="128"/>
    </row>
    <row r="21" spans="2:13" ht="15.75" x14ac:dyDescent="0.25">
      <c r="B21" s="1">
        <v>14</v>
      </c>
      <c r="C21" s="129" t="s">
        <v>10</v>
      </c>
      <c r="D21" s="130">
        <v>3740</v>
      </c>
      <c r="E21" s="130">
        <v>357</v>
      </c>
      <c r="F21" s="130">
        <v>3144</v>
      </c>
      <c r="G21" s="131">
        <f t="shared" si="0"/>
        <v>3501</v>
      </c>
      <c r="H21" s="130">
        <v>255</v>
      </c>
      <c r="I21" s="130">
        <v>2757</v>
      </c>
      <c r="J21" s="130">
        <f t="shared" si="1"/>
        <v>3012</v>
      </c>
      <c r="K21" s="132">
        <f t="shared" si="2"/>
        <v>0.80534759358288766</v>
      </c>
      <c r="L21" s="126">
        <f t="shared" si="4"/>
        <v>728</v>
      </c>
      <c r="M21" s="128"/>
    </row>
    <row r="22" spans="2:13" ht="15.75" x14ac:dyDescent="0.25">
      <c r="B22" s="1">
        <v>15</v>
      </c>
      <c r="C22" s="27" t="s">
        <v>11</v>
      </c>
      <c r="D22" s="26">
        <v>5697</v>
      </c>
      <c r="E22" s="26">
        <v>454</v>
      </c>
      <c r="F22" s="26">
        <v>4481</v>
      </c>
      <c r="G22" s="28">
        <f t="shared" si="0"/>
        <v>4935</v>
      </c>
      <c r="H22" s="26">
        <v>337</v>
      </c>
      <c r="I22" s="26">
        <v>4212</v>
      </c>
      <c r="J22" s="26">
        <f t="shared" si="1"/>
        <v>4549</v>
      </c>
      <c r="K22" s="29">
        <f t="shared" si="2"/>
        <v>0.7984904335615236</v>
      </c>
      <c r="L22" s="3">
        <f t="shared" si="4"/>
        <v>1148</v>
      </c>
      <c r="M22" s="45"/>
    </row>
    <row r="23" spans="2:13" ht="15.75" x14ac:dyDescent="0.25">
      <c r="B23" s="1">
        <v>16</v>
      </c>
      <c r="C23" s="2" t="s">
        <v>12</v>
      </c>
      <c r="D23" s="1">
        <v>3697</v>
      </c>
      <c r="E23" s="1">
        <v>404</v>
      </c>
      <c r="F23" s="1">
        <v>3200</v>
      </c>
      <c r="G23" s="3">
        <f t="shared" si="0"/>
        <v>3604</v>
      </c>
      <c r="H23" s="1">
        <v>254</v>
      </c>
      <c r="I23" s="1">
        <v>2689</v>
      </c>
      <c r="J23" s="1">
        <f t="shared" si="1"/>
        <v>2943</v>
      </c>
      <c r="K23" s="5">
        <f t="shared" si="2"/>
        <v>0.79605085204219639</v>
      </c>
      <c r="L23" s="3">
        <f t="shared" si="4"/>
        <v>754</v>
      </c>
      <c r="M23" s="45"/>
    </row>
    <row r="24" spans="2:13" ht="15.75" x14ac:dyDescent="0.25">
      <c r="B24" s="1">
        <v>17</v>
      </c>
      <c r="C24" s="2" t="s">
        <v>25</v>
      </c>
      <c r="D24" s="1">
        <v>3939</v>
      </c>
      <c r="E24" s="1">
        <v>1091</v>
      </c>
      <c r="F24" s="1">
        <v>2253</v>
      </c>
      <c r="G24" s="3">
        <f t="shared" si="0"/>
        <v>3344</v>
      </c>
      <c r="H24" s="1">
        <v>1041</v>
      </c>
      <c r="I24" s="1">
        <v>2073</v>
      </c>
      <c r="J24" s="1">
        <f t="shared" si="1"/>
        <v>3114</v>
      </c>
      <c r="K24" s="5">
        <f t="shared" si="2"/>
        <v>0.79055597867479055</v>
      </c>
      <c r="L24" s="3">
        <f t="shared" si="4"/>
        <v>825</v>
      </c>
      <c r="M24" s="45"/>
    </row>
    <row r="25" spans="2:13" ht="15.75" x14ac:dyDescent="0.25">
      <c r="B25" s="1">
        <v>18</v>
      </c>
      <c r="C25" s="27" t="s">
        <v>8</v>
      </c>
      <c r="D25" s="26">
        <v>10056</v>
      </c>
      <c r="E25" s="26">
        <v>2831</v>
      </c>
      <c r="F25" s="26">
        <v>6048</v>
      </c>
      <c r="G25" s="28">
        <f t="shared" si="0"/>
        <v>8879</v>
      </c>
      <c r="H25" s="26">
        <v>2409</v>
      </c>
      <c r="I25" s="26">
        <v>5525</v>
      </c>
      <c r="J25" s="26">
        <f t="shared" si="1"/>
        <v>7934</v>
      </c>
      <c r="K25" s="29">
        <f t="shared" si="2"/>
        <v>0.78898170246618937</v>
      </c>
      <c r="L25" s="3">
        <f t="shared" si="4"/>
        <v>2122</v>
      </c>
      <c r="M25" s="45"/>
    </row>
    <row r="26" spans="2:13" ht="15.75" x14ac:dyDescent="0.25">
      <c r="B26" s="1">
        <v>19</v>
      </c>
      <c r="C26" s="27" t="s">
        <v>3</v>
      </c>
      <c r="D26" s="26">
        <v>5448</v>
      </c>
      <c r="E26" s="26">
        <v>215</v>
      </c>
      <c r="F26" s="26">
        <v>4658</v>
      </c>
      <c r="G26" s="28">
        <f t="shared" si="0"/>
        <v>4873</v>
      </c>
      <c r="H26" s="26">
        <v>159</v>
      </c>
      <c r="I26" s="26">
        <v>4113</v>
      </c>
      <c r="J26" s="26">
        <f t="shared" si="1"/>
        <v>4272</v>
      </c>
      <c r="K26" s="29">
        <f t="shared" si="2"/>
        <v>0.78414096916299558</v>
      </c>
      <c r="L26" s="3">
        <f t="shared" si="4"/>
        <v>1176</v>
      </c>
      <c r="M26" s="45"/>
    </row>
    <row r="27" spans="2:13" ht="15.75" x14ac:dyDescent="0.25">
      <c r="B27" s="1">
        <v>20</v>
      </c>
      <c r="C27" s="2" t="s">
        <v>22</v>
      </c>
      <c r="D27" s="1">
        <v>7859</v>
      </c>
      <c r="E27" s="1">
        <v>1193</v>
      </c>
      <c r="F27" s="1">
        <v>5780</v>
      </c>
      <c r="G27" s="3">
        <f t="shared" si="0"/>
        <v>6973</v>
      </c>
      <c r="H27" s="1">
        <v>1093</v>
      </c>
      <c r="I27" s="1">
        <v>5043</v>
      </c>
      <c r="J27" s="1">
        <f t="shared" si="1"/>
        <v>6136</v>
      </c>
      <c r="K27" s="5">
        <f t="shared" si="2"/>
        <v>0.78076091105738643</v>
      </c>
      <c r="L27" s="3">
        <f t="shared" si="4"/>
        <v>1723</v>
      </c>
      <c r="M27" s="45"/>
    </row>
    <row r="28" spans="2:13" ht="15.75" x14ac:dyDescent="0.25">
      <c r="B28" s="1">
        <v>21</v>
      </c>
      <c r="C28" s="2" t="s">
        <v>21</v>
      </c>
      <c r="D28" s="1">
        <v>3819</v>
      </c>
      <c r="E28" s="1">
        <v>191</v>
      </c>
      <c r="F28" s="1">
        <v>3527</v>
      </c>
      <c r="G28" s="3">
        <f t="shared" si="0"/>
        <v>3718</v>
      </c>
      <c r="H28" s="1">
        <v>111</v>
      </c>
      <c r="I28" s="1">
        <v>2810</v>
      </c>
      <c r="J28" s="1">
        <f t="shared" si="1"/>
        <v>2921</v>
      </c>
      <c r="K28" s="5">
        <f t="shared" si="2"/>
        <v>0.76485991097145845</v>
      </c>
      <c r="L28" s="3">
        <f t="shared" si="4"/>
        <v>898</v>
      </c>
      <c r="M28" s="45"/>
    </row>
    <row r="29" spans="2:13" ht="15.75" x14ac:dyDescent="0.25">
      <c r="B29" s="1">
        <v>22</v>
      </c>
      <c r="C29" s="2" t="s">
        <v>6</v>
      </c>
      <c r="D29" s="1">
        <v>4960</v>
      </c>
      <c r="E29" s="1">
        <v>618</v>
      </c>
      <c r="F29" s="1">
        <v>3758</v>
      </c>
      <c r="G29" s="3">
        <f t="shared" si="0"/>
        <v>4376</v>
      </c>
      <c r="H29" s="1">
        <v>443</v>
      </c>
      <c r="I29" s="1">
        <v>3346</v>
      </c>
      <c r="J29" s="1">
        <f t="shared" si="1"/>
        <v>3789</v>
      </c>
      <c r="K29" s="5">
        <f t="shared" si="2"/>
        <v>0.76391129032258065</v>
      </c>
      <c r="L29" s="3">
        <f t="shared" si="4"/>
        <v>1171</v>
      </c>
      <c r="M29" s="45"/>
    </row>
    <row r="30" spans="2:13" ht="15.75" x14ac:dyDescent="0.25">
      <c r="B30" s="1">
        <v>23</v>
      </c>
      <c r="C30" s="27" t="s">
        <v>19</v>
      </c>
      <c r="D30" s="26">
        <v>6342</v>
      </c>
      <c r="E30" s="26">
        <v>552</v>
      </c>
      <c r="F30" s="26">
        <v>4953</v>
      </c>
      <c r="G30" s="28">
        <f t="shared" si="0"/>
        <v>5505</v>
      </c>
      <c r="H30" s="26">
        <v>445</v>
      </c>
      <c r="I30" s="26">
        <v>4338</v>
      </c>
      <c r="J30" s="26">
        <f t="shared" si="1"/>
        <v>4783</v>
      </c>
      <c r="K30" s="29">
        <f t="shared" si="2"/>
        <v>0.75417849258908864</v>
      </c>
      <c r="L30" s="3">
        <f t="shared" si="4"/>
        <v>1559</v>
      </c>
      <c r="M30" s="45"/>
    </row>
    <row r="31" spans="2:13" ht="15.75" x14ac:dyDescent="0.25">
      <c r="B31" s="1">
        <v>24</v>
      </c>
      <c r="C31" s="27" t="s">
        <v>20</v>
      </c>
      <c r="D31" s="26">
        <v>8739</v>
      </c>
      <c r="E31" s="26">
        <v>406</v>
      </c>
      <c r="F31" s="26">
        <v>7003</v>
      </c>
      <c r="G31" s="28">
        <f t="shared" si="0"/>
        <v>7409</v>
      </c>
      <c r="H31" s="26">
        <v>280</v>
      </c>
      <c r="I31" s="26">
        <v>6169</v>
      </c>
      <c r="J31" s="26">
        <f t="shared" si="1"/>
        <v>6449</v>
      </c>
      <c r="K31" s="29">
        <f t="shared" si="2"/>
        <v>0.73795628790479462</v>
      </c>
      <c r="L31" s="3">
        <f t="shared" si="4"/>
        <v>2290</v>
      </c>
      <c r="M31" s="45"/>
    </row>
    <row r="32" spans="2:13" ht="15.75" x14ac:dyDescent="0.25">
      <c r="B32" s="1">
        <v>25</v>
      </c>
      <c r="C32" s="27" t="s">
        <v>17</v>
      </c>
      <c r="D32" s="26">
        <v>3708</v>
      </c>
      <c r="E32" s="26">
        <v>503</v>
      </c>
      <c r="F32" s="26">
        <v>2891</v>
      </c>
      <c r="G32" s="28">
        <f t="shared" si="0"/>
        <v>3394</v>
      </c>
      <c r="H32" s="26">
        <v>336</v>
      </c>
      <c r="I32" s="26">
        <v>2338</v>
      </c>
      <c r="J32" s="26">
        <f t="shared" si="1"/>
        <v>2674</v>
      </c>
      <c r="K32" s="29">
        <f t="shared" si="2"/>
        <v>0.721143473570658</v>
      </c>
      <c r="L32" s="3">
        <f t="shared" si="4"/>
        <v>1034</v>
      </c>
      <c r="M32" s="45"/>
    </row>
    <row r="33" spans="2:13" ht="15.75" x14ac:dyDescent="0.25">
      <c r="B33" s="1">
        <v>26</v>
      </c>
      <c r="C33" s="27" t="s">
        <v>5</v>
      </c>
      <c r="D33" s="26">
        <v>5677</v>
      </c>
      <c r="E33" s="26">
        <v>193</v>
      </c>
      <c r="F33" s="26">
        <v>4333</v>
      </c>
      <c r="G33" s="28">
        <f t="shared" si="0"/>
        <v>4526</v>
      </c>
      <c r="H33" s="26">
        <v>164</v>
      </c>
      <c r="I33" s="26">
        <v>3910</v>
      </c>
      <c r="J33" s="26">
        <f t="shared" si="1"/>
        <v>4074</v>
      </c>
      <c r="K33" s="29">
        <f t="shared" si="2"/>
        <v>0.71763255240443902</v>
      </c>
      <c r="L33" s="3">
        <f t="shared" si="4"/>
        <v>1603</v>
      </c>
      <c r="M33" s="45"/>
    </row>
    <row r="34" spans="2:13" ht="15.75" x14ac:dyDescent="0.25">
      <c r="B34" s="1">
        <v>27</v>
      </c>
      <c r="C34" s="21" t="s">
        <v>18</v>
      </c>
      <c r="D34" s="20">
        <v>4699</v>
      </c>
      <c r="E34" s="20">
        <v>1353</v>
      </c>
      <c r="F34" s="20">
        <v>2389</v>
      </c>
      <c r="G34" s="22">
        <f t="shared" si="0"/>
        <v>3742</v>
      </c>
      <c r="H34" s="20">
        <v>1171</v>
      </c>
      <c r="I34" s="20">
        <v>2070</v>
      </c>
      <c r="J34" s="20">
        <f t="shared" si="1"/>
        <v>3241</v>
      </c>
      <c r="K34" s="23">
        <f t="shared" si="2"/>
        <v>0.68972121728027236</v>
      </c>
      <c r="L34" s="79">
        <f t="shared" si="4"/>
        <v>1458</v>
      </c>
      <c r="M34" s="80"/>
    </row>
    <row r="35" spans="2:13" ht="15.75" x14ac:dyDescent="0.25">
      <c r="B35" s="1">
        <v>28</v>
      </c>
      <c r="C35" s="21" t="s">
        <v>7</v>
      </c>
      <c r="D35" s="20">
        <v>6630</v>
      </c>
      <c r="E35" s="20">
        <v>959</v>
      </c>
      <c r="F35" s="20">
        <v>4215</v>
      </c>
      <c r="G35" s="22">
        <f t="shared" si="0"/>
        <v>5174</v>
      </c>
      <c r="H35" s="20">
        <v>765</v>
      </c>
      <c r="I35" s="20">
        <v>3799</v>
      </c>
      <c r="J35" s="20">
        <f t="shared" si="1"/>
        <v>4564</v>
      </c>
      <c r="K35" s="23">
        <f t="shared" si="2"/>
        <v>0.68838612368024132</v>
      </c>
      <c r="L35" s="79">
        <f t="shared" si="4"/>
        <v>2066</v>
      </c>
      <c r="M35" s="80"/>
    </row>
    <row r="36" spans="2:13" ht="15.75" x14ac:dyDescent="0.25">
      <c r="B36" s="1">
        <v>29</v>
      </c>
      <c r="C36" s="21" t="s">
        <v>2</v>
      </c>
      <c r="D36" s="20">
        <v>5057</v>
      </c>
      <c r="E36" s="20">
        <v>215</v>
      </c>
      <c r="F36" s="20">
        <v>4203</v>
      </c>
      <c r="G36" s="22">
        <f t="shared" si="0"/>
        <v>4418</v>
      </c>
      <c r="H36" s="20">
        <v>120</v>
      </c>
      <c r="I36" s="20">
        <v>3323</v>
      </c>
      <c r="J36" s="20">
        <f t="shared" si="1"/>
        <v>3443</v>
      </c>
      <c r="K36" s="23">
        <f t="shared" si="2"/>
        <v>0.68083844176389163</v>
      </c>
      <c r="L36" s="79">
        <f t="shared" si="4"/>
        <v>1614</v>
      </c>
      <c r="M36" s="80"/>
    </row>
    <row r="37" spans="2:13" ht="15.75" x14ac:dyDescent="0.25">
      <c r="B37" s="1">
        <v>30</v>
      </c>
      <c r="C37" s="21" t="s">
        <v>1</v>
      </c>
      <c r="D37" s="20">
        <v>11328</v>
      </c>
      <c r="E37" s="20">
        <v>228</v>
      </c>
      <c r="F37" s="20">
        <v>9234</v>
      </c>
      <c r="G37" s="22">
        <f t="shared" si="0"/>
        <v>9462</v>
      </c>
      <c r="H37" s="20">
        <v>151</v>
      </c>
      <c r="I37" s="20">
        <v>7546</v>
      </c>
      <c r="J37" s="20">
        <f t="shared" si="1"/>
        <v>7697</v>
      </c>
      <c r="K37" s="23">
        <f t="shared" si="2"/>
        <v>0.67946680790960456</v>
      </c>
      <c r="L37" s="79">
        <f t="shared" si="4"/>
        <v>3631</v>
      </c>
      <c r="M37" s="80"/>
    </row>
    <row r="38" spans="2:13" ht="15.75" x14ac:dyDescent="0.25">
      <c r="B38" s="1">
        <v>31</v>
      </c>
      <c r="C38" s="21" t="s">
        <v>9</v>
      </c>
      <c r="D38" s="20">
        <v>7526</v>
      </c>
      <c r="E38" s="20">
        <v>334</v>
      </c>
      <c r="F38" s="20">
        <v>5156</v>
      </c>
      <c r="G38" s="22">
        <f t="shared" si="0"/>
        <v>5490</v>
      </c>
      <c r="H38" s="20">
        <v>234</v>
      </c>
      <c r="I38" s="20">
        <v>4622</v>
      </c>
      <c r="J38" s="20">
        <f t="shared" si="1"/>
        <v>4856</v>
      </c>
      <c r="K38" s="23">
        <f t="shared" si="2"/>
        <v>0.64522986978474617</v>
      </c>
      <c r="L38" s="79">
        <f t="shared" si="4"/>
        <v>2670</v>
      </c>
      <c r="M38" s="80"/>
    </row>
    <row r="39" spans="2:13" ht="15.75" x14ac:dyDescent="0.25">
      <c r="B39" s="156" t="s">
        <v>32</v>
      </c>
      <c r="C39" s="156"/>
      <c r="D39" s="108">
        <f t="shared" ref="D39:J39" si="5">SUM(D8:D38)</f>
        <v>151176</v>
      </c>
      <c r="E39" s="7">
        <f t="shared" si="5"/>
        <v>17422</v>
      </c>
      <c r="F39" s="7">
        <f t="shared" si="5"/>
        <v>120323</v>
      </c>
      <c r="G39" s="8">
        <f t="shared" si="5"/>
        <v>137745</v>
      </c>
      <c r="H39" s="7">
        <f t="shared" si="5"/>
        <v>14559</v>
      </c>
      <c r="I39" s="7">
        <f t="shared" si="5"/>
        <v>106613</v>
      </c>
      <c r="J39" s="7">
        <f t="shared" si="5"/>
        <v>121172</v>
      </c>
      <c r="K39" s="14">
        <f t="shared" ref="K39" si="6">J39/D39</f>
        <v>0.80152934328200243</v>
      </c>
      <c r="L39" s="8">
        <f>SUM(L8:L38)</f>
        <v>31174</v>
      </c>
      <c r="M39" s="45"/>
    </row>
  </sheetData>
  <sortState ref="C8:M38">
    <sortCondition descending="1" ref="K8:K38"/>
  </sortState>
  <mergeCells count="13">
    <mergeCell ref="M5:M7"/>
    <mergeCell ref="E6:G6"/>
    <mergeCell ref="H6:J6"/>
    <mergeCell ref="B39:C39"/>
    <mergeCell ref="B2:L2"/>
    <mergeCell ref="B3:L3"/>
    <mergeCell ref="B4:L4"/>
    <mergeCell ref="B5:B7"/>
    <mergeCell ref="C5:C7"/>
    <mergeCell ref="D5:D7"/>
    <mergeCell ref="E5:J5"/>
    <mergeCell ref="K5:K7"/>
    <mergeCell ref="L5:L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9"/>
  <sheetViews>
    <sheetView topLeftCell="A15" workbookViewId="0">
      <selection activeCell="H23" sqref="H23"/>
    </sheetView>
  </sheetViews>
  <sheetFormatPr defaultRowHeight="12.75" x14ac:dyDescent="0.2"/>
  <cols>
    <col min="2" max="2" width="14.5703125" customWidth="1"/>
    <col min="3" max="3" width="11.7109375" customWidth="1"/>
    <col min="4" max="4" width="12.140625" customWidth="1"/>
    <col min="5" max="6" width="11.5703125" customWidth="1"/>
    <col min="7" max="7" width="11.140625" customWidth="1"/>
    <col min="8" max="8" width="10.7109375" customWidth="1"/>
    <col min="9" max="9" width="11.85546875" customWidth="1"/>
    <col min="10" max="10" width="12.7109375" customWidth="1"/>
    <col min="11" max="11" width="14.42578125" customWidth="1"/>
  </cols>
  <sheetData>
    <row r="2" spans="1:12" ht="38.25" customHeight="1" x14ac:dyDescent="0.2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1:12" ht="65.25" customHeight="1" x14ac:dyDescent="0.2">
      <c r="A3" s="152" t="s">
        <v>47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</row>
    <row r="4" spans="1:12" ht="16.5" x14ac:dyDescent="0.2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</row>
    <row r="5" spans="1:12" ht="22.5" customHeight="1" x14ac:dyDescent="0.2">
      <c r="A5" s="153" t="s">
        <v>0</v>
      </c>
      <c r="B5" s="153" t="s">
        <v>33</v>
      </c>
      <c r="C5" s="153" t="s">
        <v>39</v>
      </c>
      <c r="D5" s="156" t="s">
        <v>34</v>
      </c>
      <c r="E5" s="156"/>
      <c r="F5" s="156"/>
      <c r="G5" s="156"/>
      <c r="H5" s="156"/>
      <c r="I5" s="156"/>
      <c r="J5" s="153" t="s">
        <v>40</v>
      </c>
      <c r="K5" s="151" t="s">
        <v>44</v>
      </c>
      <c r="L5" s="151" t="s">
        <v>45</v>
      </c>
    </row>
    <row r="6" spans="1:12" ht="48.75" customHeight="1" x14ac:dyDescent="0.2">
      <c r="A6" s="154"/>
      <c r="B6" s="154"/>
      <c r="C6" s="154"/>
      <c r="D6" s="151" t="s">
        <v>35</v>
      </c>
      <c r="E6" s="151"/>
      <c r="F6" s="151"/>
      <c r="G6" s="151" t="s">
        <v>36</v>
      </c>
      <c r="H6" s="151"/>
      <c r="I6" s="151"/>
      <c r="J6" s="154"/>
      <c r="K6" s="151"/>
      <c r="L6" s="151"/>
    </row>
    <row r="7" spans="1:12" ht="63" x14ac:dyDescent="0.2">
      <c r="A7" s="155"/>
      <c r="B7" s="155"/>
      <c r="C7" s="155"/>
      <c r="D7" s="9" t="s">
        <v>41</v>
      </c>
      <c r="E7" s="11" t="s">
        <v>42</v>
      </c>
      <c r="F7" s="11" t="s">
        <v>43</v>
      </c>
      <c r="G7" s="11" t="s">
        <v>38</v>
      </c>
      <c r="H7" s="11" t="s">
        <v>37</v>
      </c>
      <c r="I7" s="11" t="s">
        <v>43</v>
      </c>
      <c r="J7" s="155"/>
      <c r="K7" s="151"/>
      <c r="L7" s="151"/>
    </row>
    <row r="8" spans="1:12" ht="15.75" x14ac:dyDescent="0.25">
      <c r="A8" s="15">
        <v>1</v>
      </c>
      <c r="B8" s="16" t="s">
        <v>27</v>
      </c>
      <c r="C8" s="15">
        <v>1884</v>
      </c>
      <c r="D8" s="15">
        <v>114</v>
      </c>
      <c r="E8" s="15">
        <v>1965</v>
      </c>
      <c r="F8" s="17">
        <f t="shared" ref="F8:F38" si="0">SUM(D8:E8)</f>
        <v>2079</v>
      </c>
      <c r="G8" s="15">
        <v>85</v>
      </c>
      <c r="H8" s="15">
        <v>1573</v>
      </c>
      <c r="I8" s="15">
        <f t="shared" ref="I8:I38" si="1">SUM(G8:H8)</f>
        <v>1658</v>
      </c>
      <c r="J8" s="18">
        <f t="shared" ref="J8:J38" si="2">I8/C8</f>
        <v>0.88004246284501064</v>
      </c>
      <c r="K8" s="17">
        <f t="shared" ref="K8:K38" si="3">L8/3</f>
        <v>75.333333333333329</v>
      </c>
      <c r="L8" s="19">
        <f t="shared" ref="L8:L38" si="4">C8-I8</f>
        <v>226</v>
      </c>
    </row>
    <row r="9" spans="1:12" ht="15.75" x14ac:dyDescent="0.25">
      <c r="A9" s="15">
        <v>2</v>
      </c>
      <c r="B9" s="16" t="s">
        <v>31</v>
      </c>
      <c r="C9" s="15">
        <v>3557</v>
      </c>
      <c r="D9" s="15">
        <v>1128</v>
      </c>
      <c r="E9" s="15">
        <v>2238</v>
      </c>
      <c r="F9" s="17">
        <f t="shared" si="0"/>
        <v>3366</v>
      </c>
      <c r="G9" s="15">
        <v>923</v>
      </c>
      <c r="H9" s="15">
        <v>2001</v>
      </c>
      <c r="I9" s="15">
        <f t="shared" si="1"/>
        <v>2924</v>
      </c>
      <c r="J9" s="18">
        <f t="shared" si="2"/>
        <v>0.82204104582513349</v>
      </c>
      <c r="K9" s="17">
        <f t="shared" si="3"/>
        <v>211</v>
      </c>
      <c r="L9" s="19">
        <f t="shared" si="4"/>
        <v>633</v>
      </c>
    </row>
    <row r="10" spans="1:12" ht="15.75" x14ac:dyDescent="0.25">
      <c r="A10" s="15">
        <v>3</v>
      </c>
      <c r="B10" s="16" t="s">
        <v>29</v>
      </c>
      <c r="C10" s="15">
        <v>2116</v>
      </c>
      <c r="D10" s="15">
        <v>341</v>
      </c>
      <c r="E10" s="15">
        <v>1474</v>
      </c>
      <c r="F10" s="17">
        <f t="shared" si="0"/>
        <v>1815</v>
      </c>
      <c r="G10" s="15">
        <v>290</v>
      </c>
      <c r="H10" s="15">
        <v>1341</v>
      </c>
      <c r="I10" s="15">
        <f t="shared" si="1"/>
        <v>1631</v>
      </c>
      <c r="J10" s="18">
        <f t="shared" si="2"/>
        <v>0.7707939508506616</v>
      </c>
      <c r="K10" s="17">
        <f t="shared" si="3"/>
        <v>161.66666666666666</v>
      </c>
      <c r="L10" s="19">
        <f t="shared" si="4"/>
        <v>485</v>
      </c>
    </row>
    <row r="11" spans="1:12" ht="15.75" x14ac:dyDescent="0.25">
      <c r="A11" s="15">
        <v>4</v>
      </c>
      <c r="B11" s="16" t="s">
        <v>30</v>
      </c>
      <c r="C11" s="15">
        <v>2402</v>
      </c>
      <c r="D11" s="15">
        <v>113</v>
      </c>
      <c r="E11" s="15">
        <v>1990</v>
      </c>
      <c r="F11" s="17">
        <f t="shared" si="0"/>
        <v>2103</v>
      </c>
      <c r="G11" s="15">
        <v>62</v>
      </c>
      <c r="H11" s="15">
        <v>1697</v>
      </c>
      <c r="I11" s="15">
        <f t="shared" si="1"/>
        <v>1759</v>
      </c>
      <c r="J11" s="18">
        <f t="shared" si="2"/>
        <v>0.73230641132389673</v>
      </c>
      <c r="K11" s="17">
        <f t="shared" si="3"/>
        <v>214.33333333333334</v>
      </c>
      <c r="L11" s="19">
        <f t="shared" si="4"/>
        <v>643</v>
      </c>
    </row>
    <row r="12" spans="1:12" ht="15.75" x14ac:dyDescent="0.25">
      <c r="A12" s="15">
        <v>5</v>
      </c>
      <c r="B12" s="16" t="s">
        <v>28</v>
      </c>
      <c r="C12" s="15">
        <v>3189</v>
      </c>
      <c r="D12" s="15">
        <v>178</v>
      </c>
      <c r="E12" s="15">
        <v>2394</v>
      </c>
      <c r="F12" s="17">
        <f t="shared" si="0"/>
        <v>2572</v>
      </c>
      <c r="G12" s="15">
        <v>162</v>
      </c>
      <c r="H12" s="15">
        <v>2079</v>
      </c>
      <c r="I12" s="15">
        <f t="shared" si="1"/>
        <v>2241</v>
      </c>
      <c r="J12" s="18">
        <f t="shared" si="2"/>
        <v>0.702728127939793</v>
      </c>
      <c r="K12" s="17">
        <f t="shared" si="3"/>
        <v>316</v>
      </c>
      <c r="L12" s="19">
        <f t="shared" si="4"/>
        <v>948</v>
      </c>
    </row>
    <row r="13" spans="1:12" ht="15.75" x14ac:dyDescent="0.25">
      <c r="A13" s="15">
        <v>6</v>
      </c>
      <c r="B13" s="16" t="s">
        <v>24</v>
      </c>
      <c r="C13" s="15">
        <v>2646</v>
      </c>
      <c r="D13" s="15">
        <v>744</v>
      </c>
      <c r="E13" s="15">
        <v>1235</v>
      </c>
      <c r="F13" s="17">
        <f t="shared" si="0"/>
        <v>1979</v>
      </c>
      <c r="G13" s="15">
        <v>682</v>
      </c>
      <c r="H13" s="15">
        <v>1031</v>
      </c>
      <c r="I13" s="15">
        <f t="shared" si="1"/>
        <v>1713</v>
      </c>
      <c r="J13" s="18">
        <f t="shared" si="2"/>
        <v>0.64739229024943312</v>
      </c>
      <c r="K13" s="17">
        <f t="shared" si="3"/>
        <v>311</v>
      </c>
      <c r="L13" s="19">
        <f t="shared" si="4"/>
        <v>933</v>
      </c>
    </row>
    <row r="14" spans="1:12" ht="15.75" x14ac:dyDescent="0.25">
      <c r="A14" s="15">
        <v>7</v>
      </c>
      <c r="B14" s="16" t="s">
        <v>26</v>
      </c>
      <c r="C14" s="15">
        <v>1519</v>
      </c>
      <c r="D14" s="15">
        <v>364</v>
      </c>
      <c r="E14" s="15">
        <v>927</v>
      </c>
      <c r="F14" s="17">
        <f t="shared" si="0"/>
        <v>1291</v>
      </c>
      <c r="G14" s="15">
        <v>306</v>
      </c>
      <c r="H14" s="15">
        <v>624</v>
      </c>
      <c r="I14" s="15">
        <f t="shared" si="1"/>
        <v>930</v>
      </c>
      <c r="J14" s="18">
        <f t="shared" si="2"/>
        <v>0.61224489795918369</v>
      </c>
      <c r="K14" s="17">
        <f t="shared" si="3"/>
        <v>196.33333333333334</v>
      </c>
      <c r="L14" s="19">
        <f t="shared" si="4"/>
        <v>589</v>
      </c>
    </row>
    <row r="15" spans="1:12" ht="15.75" x14ac:dyDescent="0.25">
      <c r="A15" s="15">
        <v>8</v>
      </c>
      <c r="B15" s="16" t="s">
        <v>15</v>
      </c>
      <c r="C15" s="15">
        <v>2908</v>
      </c>
      <c r="D15" s="15">
        <v>814</v>
      </c>
      <c r="E15" s="15">
        <v>1523</v>
      </c>
      <c r="F15" s="17">
        <f t="shared" si="0"/>
        <v>2337</v>
      </c>
      <c r="G15" s="15">
        <v>528</v>
      </c>
      <c r="H15" s="15">
        <v>1139</v>
      </c>
      <c r="I15" s="15">
        <f t="shared" si="1"/>
        <v>1667</v>
      </c>
      <c r="J15" s="18">
        <f t="shared" si="2"/>
        <v>0.57324621733149927</v>
      </c>
      <c r="K15" s="17">
        <f t="shared" si="3"/>
        <v>413.66666666666669</v>
      </c>
      <c r="L15" s="19">
        <f t="shared" si="4"/>
        <v>1241</v>
      </c>
    </row>
    <row r="16" spans="1:12" ht="15.75" x14ac:dyDescent="0.25">
      <c r="A16" s="15">
        <v>9</v>
      </c>
      <c r="B16" s="16" t="s">
        <v>22</v>
      </c>
      <c r="C16" s="15">
        <v>7859</v>
      </c>
      <c r="D16" s="15">
        <v>1948</v>
      </c>
      <c r="E16" s="15">
        <v>3339</v>
      </c>
      <c r="F16" s="17">
        <f t="shared" si="0"/>
        <v>5287</v>
      </c>
      <c r="G16" s="15">
        <v>1768</v>
      </c>
      <c r="H16" s="15">
        <v>2613</v>
      </c>
      <c r="I16" s="15">
        <f t="shared" si="1"/>
        <v>4381</v>
      </c>
      <c r="J16" s="18">
        <f t="shared" si="2"/>
        <v>0.55745005725919328</v>
      </c>
      <c r="K16" s="17">
        <f t="shared" si="3"/>
        <v>1159.3333333333333</v>
      </c>
      <c r="L16" s="19">
        <f t="shared" si="4"/>
        <v>3478</v>
      </c>
    </row>
    <row r="17" spans="1:12" ht="15.75" x14ac:dyDescent="0.25">
      <c r="A17" s="15">
        <v>10</v>
      </c>
      <c r="B17" s="16" t="s">
        <v>25</v>
      </c>
      <c r="C17" s="15">
        <v>3939</v>
      </c>
      <c r="D17" s="15">
        <v>1090</v>
      </c>
      <c r="E17" s="15">
        <v>1430</v>
      </c>
      <c r="F17" s="17">
        <f t="shared" si="0"/>
        <v>2520</v>
      </c>
      <c r="G17" s="15">
        <v>959</v>
      </c>
      <c r="H17" s="15">
        <v>1215</v>
      </c>
      <c r="I17" s="15">
        <f t="shared" si="1"/>
        <v>2174</v>
      </c>
      <c r="J17" s="18">
        <f t="shared" si="2"/>
        <v>0.55191673013455189</v>
      </c>
      <c r="K17" s="17">
        <f t="shared" si="3"/>
        <v>588.33333333333337</v>
      </c>
      <c r="L17" s="19">
        <f t="shared" si="4"/>
        <v>1765</v>
      </c>
    </row>
    <row r="18" spans="1:12" ht="15.75" x14ac:dyDescent="0.25">
      <c r="A18" s="15">
        <v>11</v>
      </c>
      <c r="B18" s="16" t="s">
        <v>21</v>
      </c>
      <c r="C18" s="15">
        <v>3819</v>
      </c>
      <c r="D18" s="15">
        <v>376</v>
      </c>
      <c r="E18" s="15">
        <v>2241</v>
      </c>
      <c r="F18" s="17">
        <f t="shared" si="0"/>
        <v>2617</v>
      </c>
      <c r="G18" s="15">
        <v>158</v>
      </c>
      <c r="H18" s="15">
        <v>1904</v>
      </c>
      <c r="I18" s="15">
        <f t="shared" si="1"/>
        <v>2062</v>
      </c>
      <c r="J18" s="18">
        <f t="shared" si="2"/>
        <v>0.53993191935061535</v>
      </c>
      <c r="K18" s="17">
        <f t="shared" si="3"/>
        <v>585.66666666666663</v>
      </c>
      <c r="L18" s="19">
        <f t="shared" si="4"/>
        <v>1757</v>
      </c>
    </row>
    <row r="19" spans="1:12" ht="15.75" x14ac:dyDescent="0.25">
      <c r="A19" s="15">
        <v>12</v>
      </c>
      <c r="B19" s="16" t="s">
        <v>14</v>
      </c>
      <c r="C19" s="15">
        <v>3681</v>
      </c>
      <c r="D19" s="15">
        <v>718</v>
      </c>
      <c r="E19" s="15">
        <v>2033</v>
      </c>
      <c r="F19" s="17">
        <f t="shared" si="0"/>
        <v>2751</v>
      </c>
      <c r="G19" s="15">
        <v>422</v>
      </c>
      <c r="H19" s="15">
        <v>1490</v>
      </c>
      <c r="I19" s="15">
        <f t="shared" si="1"/>
        <v>1912</v>
      </c>
      <c r="J19" s="18">
        <f t="shared" si="2"/>
        <v>0.51942406954631892</v>
      </c>
      <c r="K19" s="17">
        <f t="shared" si="3"/>
        <v>589.66666666666663</v>
      </c>
      <c r="L19" s="19">
        <f t="shared" si="4"/>
        <v>1769</v>
      </c>
    </row>
    <row r="20" spans="1:12" ht="15.75" x14ac:dyDescent="0.25">
      <c r="A20" s="1">
        <v>13</v>
      </c>
      <c r="B20" s="27" t="s">
        <v>8</v>
      </c>
      <c r="C20" s="26">
        <v>10056</v>
      </c>
      <c r="D20" s="26">
        <v>2800</v>
      </c>
      <c r="E20" s="26">
        <v>3700</v>
      </c>
      <c r="F20" s="28">
        <f t="shared" si="0"/>
        <v>6500</v>
      </c>
      <c r="G20" s="26">
        <v>2060</v>
      </c>
      <c r="H20" s="26">
        <v>2837</v>
      </c>
      <c r="I20" s="26">
        <f t="shared" si="1"/>
        <v>4897</v>
      </c>
      <c r="J20" s="29">
        <f t="shared" si="2"/>
        <v>0.48697295147175818</v>
      </c>
      <c r="K20" s="3">
        <f t="shared" si="3"/>
        <v>1719.6666666666667</v>
      </c>
      <c r="L20" s="26">
        <f t="shared" si="4"/>
        <v>5159</v>
      </c>
    </row>
    <row r="21" spans="1:12" ht="15.75" x14ac:dyDescent="0.25">
      <c r="A21" s="1">
        <v>14</v>
      </c>
      <c r="B21" s="27" t="s">
        <v>16</v>
      </c>
      <c r="C21" s="26">
        <v>6223</v>
      </c>
      <c r="D21" s="26">
        <v>442</v>
      </c>
      <c r="E21" s="26">
        <v>3703</v>
      </c>
      <c r="F21" s="28">
        <f t="shared" si="0"/>
        <v>4145</v>
      </c>
      <c r="G21" s="26">
        <v>269</v>
      </c>
      <c r="H21" s="26">
        <v>2711</v>
      </c>
      <c r="I21" s="26">
        <f t="shared" si="1"/>
        <v>2980</v>
      </c>
      <c r="J21" s="29">
        <f t="shared" si="2"/>
        <v>0.47886871283946647</v>
      </c>
      <c r="K21" s="3">
        <f t="shared" si="3"/>
        <v>1081</v>
      </c>
      <c r="L21" s="26">
        <f t="shared" si="4"/>
        <v>3243</v>
      </c>
    </row>
    <row r="22" spans="1:12" ht="15.75" x14ac:dyDescent="0.25">
      <c r="A22" s="1">
        <v>15</v>
      </c>
      <c r="B22" s="2" t="s">
        <v>23</v>
      </c>
      <c r="C22" s="1">
        <v>3530</v>
      </c>
      <c r="D22" s="1">
        <v>935</v>
      </c>
      <c r="E22" s="1">
        <v>1401</v>
      </c>
      <c r="F22" s="3">
        <f t="shared" si="0"/>
        <v>2336</v>
      </c>
      <c r="G22" s="1">
        <v>598</v>
      </c>
      <c r="H22" s="1">
        <v>1063</v>
      </c>
      <c r="I22" s="1">
        <f t="shared" si="1"/>
        <v>1661</v>
      </c>
      <c r="J22" s="5">
        <f t="shared" si="2"/>
        <v>0.47053824362606234</v>
      </c>
      <c r="K22" s="3">
        <f t="shared" si="3"/>
        <v>623</v>
      </c>
      <c r="L22" s="13">
        <f t="shared" si="4"/>
        <v>1869</v>
      </c>
    </row>
    <row r="23" spans="1:12" ht="15.75" x14ac:dyDescent="0.25">
      <c r="A23" s="1">
        <v>16</v>
      </c>
      <c r="B23" s="2" t="s">
        <v>6</v>
      </c>
      <c r="C23" s="1">
        <v>4960</v>
      </c>
      <c r="D23" s="1">
        <v>941</v>
      </c>
      <c r="E23" s="1">
        <v>2187</v>
      </c>
      <c r="F23" s="3">
        <f t="shared" si="0"/>
        <v>3128</v>
      </c>
      <c r="G23" s="1">
        <v>692</v>
      </c>
      <c r="H23" s="1">
        <v>1623</v>
      </c>
      <c r="I23" s="1">
        <f t="shared" si="1"/>
        <v>2315</v>
      </c>
      <c r="J23" s="5">
        <f t="shared" si="2"/>
        <v>0.46673387096774194</v>
      </c>
      <c r="K23" s="3">
        <f t="shared" si="3"/>
        <v>881.66666666666663</v>
      </c>
      <c r="L23" s="13">
        <f t="shared" si="4"/>
        <v>2645</v>
      </c>
    </row>
    <row r="24" spans="1:12" ht="15.75" x14ac:dyDescent="0.25">
      <c r="A24" s="1">
        <v>17</v>
      </c>
      <c r="B24" s="27" t="s">
        <v>13</v>
      </c>
      <c r="C24" s="26">
        <v>4210</v>
      </c>
      <c r="D24" s="26">
        <v>176</v>
      </c>
      <c r="E24" s="26">
        <v>2823</v>
      </c>
      <c r="F24" s="28">
        <f t="shared" si="0"/>
        <v>2999</v>
      </c>
      <c r="G24" s="26">
        <v>107</v>
      </c>
      <c r="H24" s="26">
        <v>1851</v>
      </c>
      <c r="I24" s="26">
        <f t="shared" si="1"/>
        <v>1958</v>
      </c>
      <c r="J24" s="29">
        <f t="shared" si="2"/>
        <v>0.46508313539192397</v>
      </c>
      <c r="K24" s="3">
        <f t="shared" si="3"/>
        <v>750.66666666666663</v>
      </c>
      <c r="L24" s="26">
        <f t="shared" si="4"/>
        <v>2252</v>
      </c>
    </row>
    <row r="25" spans="1:12" ht="15.75" x14ac:dyDescent="0.25">
      <c r="A25" s="1">
        <v>18</v>
      </c>
      <c r="B25" s="27" t="s">
        <v>4</v>
      </c>
      <c r="C25" s="26">
        <v>4390</v>
      </c>
      <c r="D25" s="26">
        <v>1067</v>
      </c>
      <c r="E25" s="26">
        <v>1738</v>
      </c>
      <c r="F25" s="28">
        <f t="shared" si="0"/>
        <v>2805</v>
      </c>
      <c r="G25" s="26">
        <v>697</v>
      </c>
      <c r="H25" s="26">
        <v>1320</v>
      </c>
      <c r="I25" s="26">
        <f t="shared" si="1"/>
        <v>2017</v>
      </c>
      <c r="J25" s="29">
        <f t="shared" si="2"/>
        <v>0.45945330296127562</v>
      </c>
      <c r="K25" s="3">
        <f t="shared" si="3"/>
        <v>791</v>
      </c>
      <c r="L25" s="26">
        <f t="shared" si="4"/>
        <v>2373</v>
      </c>
    </row>
    <row r="26" spans="1:12" ht="15.75" x14ac:dyDescent="0.25">
      <c r="A26" s="1">
        <v>19</v>
      </c>
      <c r="B26" s="27" t="s">
        <v>11</v>
      </c>
      <c r="C26" s="26">
        <v>5697</v>
      </c>
      <c r="D26" s="26">
        <v>678</v>
      </c>
      <c r="E26" s="26">
        <v>2693</v>
      </c>
      <c r="F26" s="28">
        <f t="shared" si="0"/>
        <v>3371</v>
      </c>
      <c r="G26" s="26">
        <v>313</v>
      </c>
      <c r="H26" s="26">
        <v>2195</v>
      </c>
      <c r="I26" s="26">
        <f t="shared" si="1"/>
        <v>2508</v>
      </c>
      <c r="J26" s="29">
        <f t="shared" si="2"/>
        <v>0.44023170089520802</v>
      </c>
      <c r="K26" s="3">
        <f t="shared" si="3"/>
        <v>1063</v>
      </c>
      <c r="L26" s="26">
        <f t="shared" si="4"/>
        <v>3189</v>
      </c>
    </row>
    <row r="27" spans="1:12" ht="15.75" x14ac:dyDescent="0.25">
      <c r="A27" s="1">
        <v>20</v>
      </c>
      <c r="B27" s="2" t="s">
        <v>12</v>
      </c>
      <c r="C27" s="1">
        <v>3697</v>
      </c>
      <c r="D27" s="1">
        <v>827</v>
      </c>
      <c r="E27" s="1">
        <v>1546</v>
      </c>
      <c r="F27" s="3">
        <f t="shared" si="0"/>
        <v>2373</v>
      </c>
      <c r="G27" s="1">
        <v>357</v>
      </c>
      <c r="H27" s="1">
        <v>1202</v>
      </c>
      <c r="I27" s="1">
        <f t="shared" si="1"/>
        <v>1559</v>
      </c>
      <c r="J27" s="5">
        <f t="shared" si="2"/>
        <v>0.42169326480930486</v>
      </c>
      <c r="K27" s="3">
        <f t="shared" si="3"/>
        <v>712.66666666666663</v>
      </c>
      <c r="L27" s="13">
        <f t="shared" si="4"/>
        <v>2138</v>
      </c>
    </row>
    <row r="28" spans="1:12" ht="15.75" x14ac:dyDescent="0.25">
      <c r="A28" s="1">
        <v>21</v>
      </c>
      <c r="B28" s="27" t="s">
        <v>17</v>
      </c>
      <c r="C28" s="26">
        <v>3708</v>
      </c>
      <c r="D28" s="26">
        <v>1041</v>
      </c>
      <c r="E28" s="26">
        <v>1202</v>
      </c>
      <c r="F28" s="28">
        <f t="shared" si="0"/>
        <v>2243</v>
      </c>
      <c r="G28" s="26">
        <v>678</v>
      </c>
      <c r="H28" s="26">
        <v>859</v>
      </c>
      <c r="I28" s="26">
        <f t="shared" si="1"/>
        <v>1537</v>
      </c>
      <c r="J28" s="29">
        <f t="shared" si="2"/>
        <v>0.41450916936353832</v>
      </c>
      <c r="K28" s="3">
        <f t="shared" si="3"/>
        <v>723.66666666666663</v>
      </c>
      <c r="L28" s="26">
        <f t="shared" si="4"/>
        <v>2171</v>
      </c>
    </row>
    <row r="29" spans="1:12" ht="15.75" x14ac:dyDescent="0.25">
      <c r="A29" s="1">
        <v>22</v>
      </c>
      <c r="B29" s="27" t="s">
        <v>19</v>
      </c>
      <c r="C29" s="26">
        <v>6342</v>
      </c>
      <c r="D29" s="26">
        <v>1262</v>
      </c>
      <c r="E29" s="26">
        <v>2190</v>
      </c>
      <c r="F29" s="28">
        <f t="shared" si="0"/>
        <v>3452</v>
      </c>
      <c r="G29" s="26">
        <v>930</v>
      </c>
      <c r="H29" s="26">
        <v>1620</v>
      </c>
      <c r="I29" s="26">
        <f t="shared" si="1"/>
        <v>2550</v>
      </c>
      <c r="J29" s="29">
        <f t="shared" si="2"/>
        <v>0.40208136234626302</v>
      </c>
      <c r="K29" s="3">
        <f t="shared" si="3"/>
        <v>1264</v>
      </c>
      <c r="L29" s="26">
        <f t="shared" si="4"/>
        <v>3792</v>
      </c>
    </row>
    <row r="30" spans="1:12" ht="15.75" x14ac:dyDescent="0.25">
      <c r="A30" s="30">
        <v>23</v>
      </c>
      <c r="B30" s="31" t="s">
        <v>10</v>
      </c>
      <c r="C30" s="32">
        <v>3740</v>
      </c>
      <c r="D30" s="32">
        <v>740</v>
      </c>
      <c r="E30" s="32">
        <v>1325</v>
      </c>
      <c r="F30" s="33">
        <f t="shared" si="0"/>
        <v>2065</v>
      </c>
      <c r="G30" s="32">
        <v>397</v>
      </c>
      <c r="H30" s="32">
        <v>1044</v>
      </c>
      <c r="I30" s="32">
        <f t="shared" si="1"/>
        <v>1441</v>
      </c>
      <c r="J30" s="34">
        <f t="shared" si="2"/>
        <v>0.38529411764705884</v>
      </c>
      <c r="K30" s="35">
        <f t="shared" si="3"/>
        <v>766.33333333333337</v>
      </c>
      <c r="L30" s="32">
        <f t="shared" si="4"/>
        <v>2299</v>
      </c>
    </row>
    <row r="31" spans="1:12" ht="15.75" x14ac:dyDescent="0.25">
      <c r="A31" s="30">
        <v>24</v>
      </c>
      <c r="B31" s="31" t="s">
        <v>3</v>
      </c>
      <c r="C31" s="32">
        <v>5448</v>
      </c>
      <c r="D31" s="32">
        <v>290</v>
      </c>
      <c r="E31" s="32">
        <v>3069</v>
      </c>
      <c r="F31" s="33">
        <f t="shared" si="0"/>
        <v>3359</v>
      </c>
      <c r="G31" s="32">
        <v>193</v>
      </c>
      <c r="H31" s="32">
        <v>1858</v>
      </c>
      <c r="I31" s="32">
        <f t="shared" si="1"/>
        <v>2051</v>
      </c>
      <c r="J31" s="34">
        <f t="shared" si="2"/>
        <v>0.37646842878120412</v>
      </c>
      <c r="K31" s="35">
        <f t="shared" si="3"/>
        <v>1132.3333333333333</v>
      </c>
      <c r="L31" s="32">
        <f t="shared" si="4"/>
        <v>3397</v>
      </c>
    </row>
    <row r="32" spans="1:12" ht="15.75" x14ac:dyDescent="0.25">
      <c r="A32" s="30">
        <v>25</v>
      </c>
      <c r="B32" s="31" t="s">
        <v>7</v>
      </c>
      <c r="C32" s="32">
        <v>6630</v>
      </c>
      <c r="D32" s="32">
        <v>1896</v>
      </c>
      <c r="E32" s="32">
        <v>1570</v>
      </c>
      <c r="F32" s="33">
        <f t="shared" si="0"/>
        <v>3466</v>
      </c>
      <c r="G32" s="32">
        <v>1236</v>
      </c>
      <c r="H32" s="32">
        <v>1155</v>
      </c>
      <c r="I32" s="32">
        <f t="shared" si="1"/>
        <v>2391</v>
      </c>
      <c r="J32" s="34">
        <f t="shared" si="2"/>
        <v>0.36063348416289592</v>
      </c>
      <c r="K32" s="35">
        <f t="shared" si="3"/>
        <v>1413</v>
      </c>
      <c r="L32" s="32">
        <f t="shared" si="4"/>
        <v>4239</v>
      </c>
    </row>
    <row r="33" spans="1:12" ht="15.75" x14ac:dyDescent="0.25">
      <c r="A33" s="30">
        <v>26</v>
      </c>
      <c r="B33" s="31" t="s">
        <v>1</v>
      </c>
      <c r="C33" s="32">
        <v>11328</v>
      </c>
      <c r="D33" s="32">
        <v>247</v>
      </c>
      <c r="E33" s="32">
        <v>5244</v>
      </c>
      <c r="F33" s="33">
        <f t="shared" si="0"/>
        <v>5491</v>
      </c>
      <c r="G33" s="32">
        <v>151</v>
      </c>
      <c r="H33" s="32">
        <v>3882</v>
      </c>
      <c r="I33" s="32">
        <f t="shared" si="1"/>
        <v>4033</v>
      </c>
      <c r="J33" s="34">
        <f t="shared" si="2"/>
        <v>0.3560204802259887</v>
      </c>
      <c r="K33" s="35">
        <f t="shared" si="3"/>
        <v>2431.6666666666665</v>
      </c>
      <c r="L33" s="32">
        <f t="shared" si="4"/>
        <v>7295</v>
      </c>
    </row>
    <row r="34" spans="1:12" ht="15.75" x14ac:dyDescent="0.25">
      <c r="A34" s="30">
        <v>27</v>
      </c>
      <c r="B34" s="31" t="s">
        <v>18</v>
      </c>
      <c r="C34" s="32">
        <v>4699</v>
      </c>
      <c r="D34" s="32">
        <v>756</v>
      </c>
      <c r="E34" s="32">
        <v>1563</v>
      </c>
      <c r="F34" s="33">
        <f t="shared" si="0"/>
        <v>2319</v>
      </c>
      <c r="G34" s="32">
        <v>510</v>
      </c>
      <c r="H34" s="32">
        <v>1160</v>
      </c>
      <c r="I34" s="32">
        <f t="shared" si="1"/>
        <v>1670</v>
      </c>
      <c r="J34" s="34">
        <f t="shared" si="2"/>
        <v>0.35539476484358373</v>
      </c>
      <c r="K34" s="35">
        <f t="shared" si="3"/>
        <v>1009.6666666666666</v>
      </c>
      <c r="L34" s="32">
        <f t="shared" si="4"/>
        <v>3029</v>
      </c>
    </row>
    <row r="35" spans="1:12" ht="15.75" x14ac:dyDescent="0.25">
      <c r="A35" s="30">
        <v>28</v>
      </c>
      <c r="B35" s="31" t="s">
        <v>20</v>
      </c>
      <c r="C35" s="32">
        <v>8739</v>
      </c>
      <c r="D35" s="32">
        <v>467</v>
      </c>
      <c r="E35" s="32">
        <v>3806</v>
      </c>
      <c r="F35" s="33">
        <f t="shared" si="0"/>
        <v>4273</v>
      </c>
      <c r="G35" s="32">
        <v>286</v>
      </c>
      <c r="H35" s="32">
        <v>2483</v>
      </c>
      <c r="I35" s="32">
        <f t="shared" si="1"/>
        <v>2769</v>
      </c>
      <c r="J35" s="34">
        <f t="shared" si="2"/>
        <v>0.31685547545485754</v>
      </c>
      <c r="K35" s="35">
        <f t="shared" si="3"/>
        <v>1990</v>
      </c>
      <c r="L35" s="32">
        <f t="shared" si="4"/>
        <v>5970</v>
      </c>
    </row>
    <row r="36" spans="1:12" ht="15.75" x14ac:dyDescent="0.25">
      <c r="A36" s="30">
        <v>29</v>
      </c>
      <c r="B36" s="31" t="s">
        <v>5</v>
      </c>
      <c r="C36" s="32">
        <v>5677</v>
      </c>
      <c r="D36" s="32">
        <v>260</v>
      </c>
      <c r="E36" s="32">
        <v>2065</v>
      </c>
      <c r="F36" s="33">
        <f t="shared" si="0"/>
        <v>2325</v>
      </c>
      <c r="G36" s="32">
        <v>211</v>
      </c>
      <c r="H36" s="32">
        <v>1532</v>
      </c>
      <c r="I36" s="32">
        <f t="shared" si="1"/>
        <v>1743</v>
      </c>
      <c r="J36" s="34">
        <f t="shared" si="2"/>
        <v>0.30702836004932182</v>
      </c>
      <c r="K36" s="35">
        <f t="shared" si="3"/>
        <v>1311.3333333333333</v>
      </c>
      <c r="L36" s="32">
        <f t="shared" si="4"/>
        <v>3934</v>
      </c>
    </row>
    <row r="37" spans="1:12" ht="15.75" x14ac:dyDescent="0.25">
      <c r="A37" s="30">
        <v>30</v>
      </c>
      <c r="B37" s="31" t="s">
        <v>9</v>
      </c>
      <c r="C37" s="32">
        <v>7526</v>
      </c>
      <c r="D37" s="32">
        <v>366</v>
      </c>
      <c r="E37" s="32">
        <v>2601</v>
      </c>
      <c r="F37" s="33">
        <f t="shared" si="0"/>
        <v>2967</v>
      </c>
      <c r="G37" s="32">
        <v>214</v>
      </c>
      <c r="H37" s="32">
        <v>1857</v>
      </c>
      <c r="I37" s="32">
        <f t="shared" si="1"/>
        <v>2071</v>
      </c>
      <c r="J37" s="34">
        <f t="shared" si="2"/>
        <v>0.27517937815572679</v>
      </c>
      <c r="K37" s="35">
        <f t="shared" si="3"/>
        <v>1818.3333333333333</v>
      </c>
      <c r="L37" s="32">
        <f t="shared" si="4"/>
        <v>5455</v>
      </c>
    </row>
    <row r="38" spans="1:12" ht="15.75" x14ac:dyDescent="0.25">
      <c r="A38" s="30">
        <v>31</v>
      </c>
      <c r="B38" s="31" t="s">
        <v>2</v>
      </c>
      <c r="C38" s="32">
        <v>5057</v>
      </c>
      <c r="D38" s="32">
        <v>530</v>
      </c>
      <c r="E38" s="32">
        <v>2422</v>
      </c>
      <c r="F38" s="33">
        <f t="shared" si="0"/>
        <v>2952</v>
      </c>
      <c r="G38" s="32">
        <v>221</v>
      </c>
      <c r="H38" s="32">
        <v>949</v>
      </c>
      <c r="I38" s="32">
        <f t="shared" si="1"/>
        <v>1170</v>
      </c>
      <c r="J38" s="34">
        <f t="shared" si="2"/>
        <v>0.23136246786632392</v>
      </c>
      <c r="K38" s="35">
        <f t="shared" si="3"/>
        <v>1295.6666666666667</v>
      </c>
      <c r="L38" s="32">
        <f t="shared" si="4"/>
        <v>3887</v>
      </c>
    </row>
    <row r="39" spans="1:12" ht="15.75" x14ac:dyDescent="0.25">
      <c r="A39" s="156" t="s">
        <v>32</v>
      </c>
      <c r="B39" s="156"/>
      <c r="C39" s="12">
        <f>SUM(C8:C38)</f>
        <v>151176</v>
      </c>
      <c r="D39" s="7">
        <f t="shared" ref="D39:I39" si="5">SUM(D8:D38)</f>
        <v>23649</v>
      </c>
      <c r="E39" s="7">
        <f t="shared" si="5"/>
        <v>69637</v>
      </c>
      <c r="F39" s="8">
        <f>SUM(F8:F38)</f>
        <v>93286</v>
      </c>
      <c r="G39" s="7">
        <f t="shared" si="5"/>
        <v>16465</v>
      </c>
      <c r="H39" s="7">
        <f t="shared" si="5"/>
        <v>51908</v>
      </c>
      <c r="I39" s="7">
        <f t="shared" si="5"/>
        <v>68373</v>
      </c>
      <c r="J39" s="14">
        <f t="shared" ref="J39" si="6">I39/C39</f>
        <v>0.45227417050325447</v>
      </c>
      <c r="K39" s="8">
        <f>SUM(K8:K38)</f>
        <v>27601</v>
      </c>
      <c r="L39" s="7">
        <f>SUM(L8:L38)</f>
        <v>82803</v>
      </c>
    </row>
  </sheetData>
  <sortState ref="A8:L38">
    <sortCondition descending="1" ref="J8:J38"/>
  </sortState>
  <mergeCells count="13">
    <mergeCell ref="L5:L7"/>
    <mergeCell ref="D6:F6"/>
    <mergeCell ref="G6:I6"/>
    <mergeCell ref="A39:B39"/>
    <mergeCell ref="A2:L2"/>
    <mergeCell ref="A3:L3"/>
    <mergeCell ref="A4:L4"/>
    <mergeCell ref="A5:A7"/>
    <mergeCell ref="B5:B7"/>
    <mergeCell ref="C5:C7"/>
    <mergeCell ref="D5:I5"/>
    <mergeCell ref="J5:J7"/>
    <mergeCell ref="K5:K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9"/>
  <sheetViews>
    <sheetView topLeftCell="A23" workbookViewId="0">
      <selection activeCell="P31" sqref="A1:XFD1048576"/>
    </sheetView>
  </sheetViews>
  <sheetFormatPr defaultRowHeight="12.75" x14ac:dyDescent="0.2"/>
  <cols>
    <col min="1" max="2" width="9.140625" style="71"/>
    <col min="3" max="3" width="14.5703125" style="71" customWidth="1"/>
    <col min="4" max="4" width="11.7109375" style="71" customWidth="1"/>
    <col min="5" max="5" width="12.140625" style="71" customWidth="1"/>
    <col min="6" max="7" width="11.5703125" style="71" customWidth="1"/>
    <col min="8" max="8" width="11.140625" style="71" customWidth="1"/>
    <col min="9" max="9" width="10.7109375" style="71" customWidth="1"/>
    <col min="10" max="10" width="11.85546875" style="71" customWidth="1"/>
    <col min="11" max="11" width="12.7109375" style="71" customWidth="1"/>
    <col min="12" max="12" width="14.42578125" style="71" customWidth="1"/>
    <col min="13" max="16384" width="9.140625" style="71"/>
  </cols>
  <sheetData>
    <row r="2" spans="2:13" ht="11.25" customHeight="1" x14ac:dyDescent="0.2"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2:13" ht="65.25" customHeight="1" x14ac:dyDescent="0.2">
      <c r="B3" s="152" t="s">
        <v>67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</row>
    <row r="4" spans="2:13" ht="16.5" x14ac:dyDescent="0.2"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</row>
    <row r="5" spans="2:13" ht="22.5" customHeight="1" x14ac:dyDescent="0.2">
      <c r="B5" s="153" t="s">
        <v>0</v>
      </c>
      <c r="C5" s="153" t="s">
        <v>33</v>
      </c>
      <c r="D5" s="153" t="s">
        <v>39</v>
      </c>
      <c r="E5" s="156" t="s">
        <v>34</v>
      </c>
      <c r="F5" s="156"/>
      <c r="G5" s="156"/>
      <c r="H5" s="156"/>
      <c r="I5" s="156"/>
      <c r="J5" s="156"/>
      <c r="K5" s="153" t="s">
        <v>40</v>
      </c>
      <c r="L5" s="151" t="s">
        <v>55</v>
      </c>
      <c r="M5" s="159" t="s">
        <v>50</v>
      </c>
    </row>
    <row r="6" spans="2:13" ht="48.75" customHeight="1" x14ac:dyDescent="0.2">
      <c r="B6" s="154"/>
      <c r="C6" s="154"/>
      <c r="D6" s="154"/>
      <c r="E6" s="151" t="s">
        <v>35</v>
      </c>
      <c r="F6" s="151"/>
      <c r="G6" s="151"/>
      <c r="H6" s="151" t="s">
        <v>36</v>
      </c>
      <c r="I6" s="151"/>
      <c r="J6" s="151"/>
      <c r="K6" s="154"/>
      <c r="L6" s="151"/>
      <c r="M6" s="159"/>
    </row>
    <row r="7" spans="2:13" ht="63" x14ac:dyDescent="0.2">
      <c r="B7" s="155"/>
      <c r="C7" s="155"/>
      <c r="D7" s="155"/>
      <c r="E7" s="9" t="s">
        <v>41</v>
      </c>
      <c r="F7" s="113" t="s">
        <v>42</v>
      </c>
      <c r="G7" s="113" t="s">
        <v>43</v>
      </c>
      <c r="H7" s="113" t="s">
        <v>38</v>
      </c>
      <c r="I7" s="113" t="s">
        <v>37</v>
      </c>
      <c r="J7" s="113" t="s">
        <v>43</v>
      </c>
      <c r="K7" s="155"/>
      <c r="L7" s="151"/>
      <c r="M7" s="159"/>
    </row>
    <row r="8" spans="2:13" ht="15.75" x14ac:dyDescent="0.25">
      <c r="B8" s="1">
        <v>1</v>
      </c>
      <c r="C8" s="16" t="s">
        <v>30</v>
      </c>
      <c r="D8" s="15">
        <v>2402</v>
      </c>
      <c r="E8" s="15">
        <v>77</v>
      </c>
      <c r="F8" s="15">
        <v>3094</v>
      </c>
      <c r="G8" s="17">
        <f t="shared" ref="G8:G38" si="0">SUM(E8:F8)</f>
        <v>3171</v>
      </c>
      <c r="H8" s="15">
        <v>60</v>
      </c>
      <c r="I8" s="15">
        <v>2800</v>
      </c>
      <c r="J8" s="15">
        <f t="shared" ref="J8:J38" si="1">SUM(H8:I8)</f>
        <v>2860</v>
      </c>
      <c r="K8" s="18">
        <f t="shared" ref="K8:K38" si="2">J8/D8</f>
        <v>1.1906744379683598</v>
      </c>
      <c r="L8" s="17">
        <v>0</v>
      </c>
      <c r="M8" s="59">
        <f t="shared" ref="M8:M15" si="3">J8-D8</f>
        <v>458</v>
      </c>
    </row>
    <row r="9" spans="2:13" ht="15.75" x14ac:dyDescent="0.25">
      <c r="B9" s="1">
        <v>2</v>
      </c>
      <c r="C9" s="16" t="s">
        <v>27</v>
      </c>
      <c r="D9" s="15">
        <v>1884</v>
      </c>
      <c r="E9" s="15">
        <v>118</v>
      </c>
      <c r="F9" s="15">
        <v>2211</v>
      </c>
      <c r="G9" s="17">
        <f t="shared" si="0"/>
        <v>2329</v>
      </c>
      <c r="H9" s="15">
        <v>88</v>
      </c>
      <c r="I9" s="15">
        <v>2105</v>
      </c>
      <c r="J9" s="15">
        <f t="shared" si="1"/>
        <v>2193</v>
      </c>
      <c r="K9" s="18">
        <f t="shared" si="2"/>
        <v>1.1640127388535031</v>
      </c>
      <c r="L9" s="17">
        <v>0</v>
      </c>
      <c r="M9" s="59">
        <f t="shared" si="3"/>
        <v>309</v>
      </c>
    </row>
    <row r="10" spans="2:13" ht="15.75" x14ac:dyDescent="0.25">
      <c r="B10" s="1">
        <v>3</v>
      </c>
      <c r="C10" s="16" t="s">
        <v>29</v>
      </c>
      <c r="D10" s="15">
        <v>2116</v>
      </c>
      <c r="E10" s="15">
        <v>395</v>
      </c>
      <c r="F10" s="15">
        <v>1971</v>
      </c>
      <c r="G10" s="17">
        <f t="shared" si="0"/>
        <v>2366</v>
      </c>
      <c r="H10" s="15">
        <v>381</v>
      </c>
      <c r="I10" s="15">
        <v>1870</v>
      </c>
      <c r="J10" s="15">
        <f t="shared" si="1"/>
        <v>2251</v>
      </c>
      <c r="K10" s="18">
        <f t="shared" si="2"/>
        <v>1.0637996219281665</v>
      </c>
      <c r="L10" s="17">
        <v>0</v>
      </c>
      <c r="M10" s="59">
        <f t="shared" si="3"/>
        <v>135</v>
      </c>
    </row>
    <row r="11" spans="2:13" ht="15.75" x14ac:dyDescent="0.25">
      <c r="B11" s="1">
        <v>4</v>
      </c>
      <c r="C11" s="38" t="s">
        <v>13</v>
      </c>
      <c r="D11" s="39">
        <v>4210</v>
      </c>
      <c r="E11" s="39">
        <v>117</v>
      </c>
      <c r="F11" s="39">
        <v>4504</v>
      </c>
      <c r="G11" s="40">
        <f t="shared" si="0"/>
        <v>4621</v>
      </c>
      <c r="H11" s="39">
        <v>100</v>
      </c>
      <c r="I11" s="39">
        <v>4285</v>
      </c>
      <c r="J11" s="15">
        <f t="shared" si="1"/>
        <v>4385</v>
      </c>
      <c r="K11" s="41">
        <f t="shared" si="2"/>
        <v>1.0415676959619953</v>
      </c>
      <c r="L11" s="17">
        <v>0</v>
      </c>
      <c r="M11" s="59">
        <f t="shared" si="3"/>
        <v>175</v>
      </c>
    </row>
    <row r="12" spans="2:13" ht="15.75" x14ac:dyDescent="0.25">
      <c r="B12" s="1">
        <v>5</v>
      </c>
      <c r="C12" s="16" t="s">
        <v>31</v>
      </c>
      <c r="D12" s="15">
        <v>3557</v>
      </c>
      <c r="E12" s="15">
        <v>1044</v>
      </c>
      <c r="F12" s="15">
        <v>2818</v>
      </c>
      <c r="G12" s="17">
        <f t="shared" si="0"/>
        <v>3862</v>
      </c>
      <c r="H12" s="15">
        <v>1022</v>
      </c>
      <c r="I12" s="15">
        <v>2645</v>
      </c>
      <c r="J12" s="15">
        <f t="shared" si="1"/>
        <v>3667</v>
      </c>
      <c r="K12" s="18">
        <f t="shared" si="2"/>
        <v>1.0309249367444475</v>
      </c>
      <c r="L12" s="17">
        <v>0</v>
      </c>
      <c r="M12" s="59">
        <f t="shared" si="3"/>
        <v>110</v>
      </c>
    </row>
    <row r="13" spans="2:13" ht="15.75" x14ac:dyDescent="0.25">
      <c r="B13" s="1">
        <v>6</v>
      </c>
      <c r="C13" s="16" t="s">
        <v>26</v>
      </c>
      <c r="D13" s="15">
        <v>1519</v>
      </c>
      <c r="E13" s="15">
        <v>263</v>
      </c>
      <c r="F13" s="15">
        <v>1459</v>
      </c>
      <c r="G13" s="17">
        <f t="shared" si="0"/>
        <v>1722</v>
      </c>
      <c r="H13" s="15">
        <v>240</v>
      </c>
      <c r="I13" s="15">
        <v>1311</v>
      </c>
      <c r="J13" s="15">
        <f t="shared" si="1"/>
        <v>1551</v>
      </c>
      <c r="K13" s="18">
        <f t="shared" si="2"/>
        <v>1.021066491112574</v>
      </c>
      <c r="L13" s="17">
        <v>0</v>
      </c>
      <c r="M13" s="59">
        <f t="shared" si="3"/>
        <v>32</v>
      </c>
    </row>
    <row r="14" spans="2:13" ht="15.75" x14ac:dyDescent="0.25">
      <c r="B14" s="1">
        <v>7</v>
      </c>
      <c r="C14" s="16" t="s">
        <v>28</v>
      </c>
      <c r="D14" s="15">
        <v>3189</v>
      </c>
      <c r="E14" s="15">
        <v>121</v>
      </c>
      <c r="F14" s="15">
        <v>3309</v>
      </c>
      <c r="G14" s="17">
        <f t="shared" si="0"/>
        <v>3430</v>
      </c>
      <c r="H14" s="15">
        <v>114</v>
      </c>
      <c r="I14" s="15">
        <v>3090</v>
      </c>
      <c r="J14" s="15">
        <f t="shared" si="1"/>
        <v>3204</v>
      </c>
      <c r="K14" s="18">
        <f t="shared" si="2"/>
        <v>1.0047036688617121</v>
      </c>
      <c r="L14" s="17">
        <v>0</v>
      </c>
      <c r="M14" s="59">
        <f t="shared" si="3"/>
        <v>15</v>
      </c>
    </row>
    <row r="15" spans="2:13" ht="15.75" x14ac:dyDescent="0.25">
      <c r="B15" s="1">
        <v>8</v>
      </c>
      <c r="C15" s="16" t="s">
        <v>24</v>
      </c>
      <c r="D15" s="15">
        <v>2646</v>
      </c>
      <c r="E15" s="15">
        <v>515</v>
      </c>
      <c r="F15" s="15">
        <v>2282</v>
      </c>
      <c r="G15" s="17">
        <f t="shared" si="0"/>
        <v>2797</v>
      </c>
      <c r="H15" s="15">
        <v>490</v>
      </c>
      <c r="I15" s="15">
        <v>2163</v>
      </c>
      <c r="J15" s="15">
        <f t="shared" si="1"/>
        <v>2653</v>
      </c>
      <c r="K15" s="18">
        <f t="shared" si="2"/>
        <v>1.0026455026455026</v>
      </c>
      <c r="L15" s="17">
        <v>0</v>
      </c>
      <c r="M15" s="59">
        <f t="shared" si="3"/>
        <v>7</v>
      </c>
    </row>
    <row r="16" spans="2:13" ht="15.75" x14ac:dyDescent="0.25">
      <c r="B16" s="1">
        <v>9</v>
      </c>
      <c r="C16" s="135" t="s">
        <v>15</v>
      </c>
      <c r="D16" s="136">
        <v>2908</v>
      </c>
      <c r="E16" s="136">
        <v>533</v>
      </c>
      <c r="F16" s="136">
        <v>2581</v>
      </c>
      <c r="G16" s="137">
        <f t="shared" si="0"/>
        <v>3114</v>
      </c>
      <c r="H16" s="136">
        <v>482</v>
      </c>
      <c r="I16" s="136">
        <v>2285</v>
      </c>
      <c r="J16" s="136">
        <f t="shared" si="1"/>
        <v>2767</v>
      </c>
      <c r="K16" s="138">
        <f t="shared" si="2"/>
        <v>0.95151306740027508</v>
      </c>
      <c r="L16" s="137">
        <f t="shared" ref="L16:L38" si="4">D16-J16</f>
        <v>141</v>
      </c>
      <c r="M16" s="139"/>
    </row>
    <row r="17" spans="2:13" ht="15.75" x14ac:dyDescent="0.25">
      <c r="B17" s="1">
        <v>10</v>
      </c>
      <c r="C17" s="140" t="s">
        <v>4</v>
      </c>
      <c r="D17" s="141">
        <v>4390</v>
      </c>
      <c r="E17" s="141">
        <v>233</v>
      </c>
      <c r="F17" s="141">
        <v>4506</v>
      </c>
      <c r="G17" s="142">
        <f t="shared" si="0"/>
        <v>4739</v>
      </c>
      <c r="H17" s="141">
        <v>165</v>
      </c>
      <c r="I17" s="141">
        <v>3971</v>
      </c>
      <c r="J17" s="141">
        <f t="shared" si="1"/>
        <v>4136</v>
      </c>
      <c r="K17" s="143">
        <f t="shared" si="2"/>
        <v>0.94214123006833717</v>
      </c>
      <c r="L17" s="137">
        <f t="shared" si="4"/>
        <v>254</v>
      </c>
      <c r="M17" s="139"/>
    </row>
    <row r="18" spans="2:13" ht="15.75" x14ac:dyDescent="0.25">
      <c r="B18" s="1">
        <v>11</v>
      </c>
      <c r="C18" s="104" t="s">
        <v>25</v>
      </c>
      <c r="D18" s="105">
        <v>3939</v>
      </c>
      <c r="E18" s="105">
        <v>1091</v>
      </c>
      <c r="F18" s="105">
        <v>2598</v>
      </c>
      <c r="G18" s="100">
        <f t="shared" si="0"/>
        <v>3689</v>
      </c>
      <c r="H18" s="105">
        <v>1042</v>
      </c>
      <c r="I18" s="105">
        <v>2409</v>
      </c>
      <c r="J18" s="105">
        <f t="shared" si="1"/>
        <v>3451</v>
      </c>
      <c r="K18" s="106">
        <f t="shared" si="2"/>
        <v>0.87611068799187608</v>
      </c>
      <c r="L18" s="100">
        <f t="shared" si="4"/>
        <v>488</v>
      </c>
      <c r="M18" s="101"/>
    </row>
    <row r="19" spans="2:13" ht="15.75" x14ac:dyDescent="0.25">
      <c r="B19" s="1">
        <v>12</v>
      </c>
      <c r="C19" s="104" t="s">
        <v>14</v>
      </c>
      <c r="D19" s="105">
        <v>3681</v>
      </c>
      <c r="E19" s="105">
        <v>533</v>
      </c>
      <c r="F19" s="105">
        <v>3048</v>
      </c>
      <c r="G19" s="100">
        <f t="shared" si="0"/>
        <v>3581</v>
      </c>
      <c r="H19" s="105">
        <v>425</v>
      </c>
      <c r="I19" s="105">
        <v>2697</v>
      </c>
      <c r="J19" s="105">
        <f t="shared" si="1"/>
        <v>3122</v>
      </c>
      <c r="K19" s="106">
        <f t="shared" si="2"/>
        <v>0.84813909263787013</v>
      </c>
      <c r="L19" s="100">
        <f t="shared" si="4"/>
        <v>559</v>
      </c>
      <c r="M19" s="101"/>
    </row>
    <row r="20" spans="2:13" ht="15.75" x14ac:dyDescent="0.25">
      <c r="B20" s="1">
        <v>13</v>
      </c>
      <c r="C20" s="96" t="s">
        <v>16</v>
      </c>
      <c r="D20" s="97">
        <v>6223</v>
      </c>
      <c r="E20" s="97">
        <v>287</v>
      </c>
      <c r="F20" s="97">
        <v>5672</v>
      </c>
      <c r="G20" s="98">
        <f t="shared" si="0"/>
        <v>5959</v>
      </c>
      <c r="H20" s="97">
        <v>227</v>
      </c>
      <c r="I20" s="97">
        <v>5016</v>
      </c>
      <c r="J20" s="97">
        <f t="shared" si="1"/>
        <v>5243</v>
      </c>
      <c r="K20" s="99">
        <f t="shared" si="2"/>
        <v>0.84251968503937003</v>
      </c>
      <c r="L20" s="100">
        <f t="shared" si="4"/>
        <v>980</v>
      </c>
      <c r="M20" s="101"/>
    </row>
    <row r="21" spans="2:13" ht="15.75" x14ac:dyDescent="0.25">
      <c r="B21" s="1">
        <v>14</v>
      </c>
      <c r="C21" s="104" t="s">
        <v>23</v>
      </c>
      <c r="D21" s="105">
        <v>3530</v>
      </c>
      <c r="E21" s="105">
        <v>1082</v>
      </c>
      <c r="F21" s="105">
        <v>2166</v>
      </c>
      <c r="G21" s="100">
        <f t="shared" si="0"/>
        <v>3248</v>
      </c>
      <c r="H21" s="105">
        <v>994</v>
      </c>
      <c r="I21" s="105">
        <v>1952</v>
      </c>
      <c r="J21" s="105">
        <f t="shared" si="1"/>
        <v>2946</v>
      </c>
      <c r="K21" s="106">
        <f t="shared" si="2"/>
        <v>0.83456090651558079</v>
      </c>
      <c r="L21" s="100">
        <f t="shared" si="4"/>
        <v>584</v>
      </c>
      <c r="M21" s="101"/>
    </row>
    <row r="22" spans="2:13" ht="15.75" x14ac:dyDescent="0.25">
      <c r="B22" s="1">
        <v>15</v>
      </c>
      <c r="C22" s="104" t="s">
        <v>12</v>
      </c>
      <c r="D22" s="105">
        <v>3697</v>
      </c>
      <c r="E22" s="105">
        <v>410</v>
      </c>
      <c r="F22" s="105">
        <v>3384</v>
      </c>
      <c r="G22" s="100">
        <f t="shared" si="0"/>
        <v>3794</v>
      </c>
      <c r="H22" s="105">
        <v>260</v>
      </c>
      <c r="I22" s="105">
        <v>2793</v>
      </c>
      <c r="J22" s="105">
        <f t="shared" si="1"/>
        <v>3053</v>
      </c>
      <c r="K22" s="106">
        <f t="shared" si="2"/>
        <v>0.825804706518799</v>
      </c>
      <c r="L22" s="100">
        <f t="shared" si="4"/>
        <v>644</v>
      </c>
      <c r="M22" s="101"/>
    </row>
    <row r="23" spans="2:13" ht="15.75" x14ac:dyDescent="0.25">
      <c r="B23" s="1">
        <v>16</v>
      </c>
      <c r="C23" s="96" t="s">
        <v>10</v>
      </c>
      <c r="D23" s="97">
        <v>3740</v>
      </c>
      <c r="E23" s="97">
        <v>351</v>
      </c>
      <c r="F23" s="97">
        <v>3191</v>
      </c>
      <c r="G23" s="98">
        <f t="shared" si="0"/>
        <v>3542</v>
      </c>
      <c r="H23" s="97">
        <v>250</v>
      </c>
      <c r="I23" s="97">
        <v>2794</v>
      </c>
      <c r="J23" s="97">
        <f t="shared" si="1"/>
        <v>3044</v>
      </c>
      <c r="K23" s="99">
        <f t="shared" si="2"/>
        <v>0.81390374331550797</v>
      </c>
      <c r="L23" s="100">
        <f t="shared" si="4"/>
        <v>696</v>
      </c>
      <c r="M23" s="101"/>
    </row>
    <row r="24" spans="2:13" ht="15.75" x14ac:dyDescent="0.25">
      <c r="B24" s="1">
        <v>17</v>
      </c>
      <c r="C24" s="96" t="s">
        <v>11</v>
      </c>
      <c r="D24" s="97">
        <v>5697</v>
      </c>
      <c r="E24" s="97">
        <v>444</v>
      </c>
      <c r="F24" s="97">
        <v>4569</v>
      </c>
      <c r="G24" s="98">
        <f t="shared" si="0"/>
        <v>5013</v>
      </c>
      <c r="H24" s="97">
        <v>328</v>
      </c>
      <c r="I24" s="97">
        <v>4243</v>
      </c>
      <c r="J24" s="97">
        <f t="shared" si="1"/>
        <v>4571</v>
      </c>
      <c r="K24" s="99">
        <f t="shared" si="2"/>
        <v>0.80235211514832372</v>
      </c>
      <c r="L24" s="100">
        <f t="shared" si="4"/>
        <v>1126</v>
      </c>
      <c r="M24" s="101"/>
    </row>
    <row r="25" spans="2:13" ht="15.75" x14ac:dyDescent="0.25">
      <c r="B25" s="1">
        <v>18</v>
      </c>
      <c r="C25" s="27" t="s">
        <v>3</v>
      </c>
      <c r="D25" s="26">
        <v>5448</v>
      </c>
      <c r="E25" s="26">
        <v>215</v>
      </c>
      <c r="F25" s="26">
        <v>4749</v>
      </c>
      <c r="G25" s="28">
        <f t="shared" si="0"/>
        <v>4964</v>
      </c>
      <c r="H25" s="26">
        <v>158</v>
      </c>
      <c r="I25" s="26">
        <v>4163</v>
      </c>
      <c r="J25" s="26">
        <f t="shared" si="1"/>
        <v>4321</v>
      </c>
      <c r="K25" s="29">
        <f t="shared" si="2"/>
        <v>0.79313509544787075</v>
      </c>
      <c r="L25" s="3">
        <f t="shared" si="4"/>
        <v>1127</v>
      </c>
      <c r="M25" s="45"/>
    </row>
    <row r="26" spans="2:13" ht="15.75" x14ac:dyDescent="0.25">
      <c r="B26" s="1">
        <v>19</v>
      </c>
      <c r="C26" s="27" t="s">
        <v>8</v>
      </c>
      <c r="D26" s="26">
        <v>10056</v>
      </c>
      <c r="E26" s="26">
        <v>2790</v>
      </c>
      <c r="F26" s="26">
        <v>6129</v>
      </c>
      <c r="G26" s="28">
        <f t="shared" si="0"/>
        <v>8919</v>
      </c>
      <c r="H26" s="26">
        <v>2375</v>
      </c>
      <c r="I26" s="26">
        <v>5578</v>
      </c>
      <c r="J26" s="26">
        <f t="shared" si="1"/>
        <v>7953</v>
      </c>
      <c r="K26" s="29">
        <f t="shared" si="2"/>
        <v>0.79087112171837703</v>
      </c>
      <c r="L26" s="3">
        <f t="shared" si="4"/>
        <v>2103</v>
      </c>
      <c r="M26" s="45"/>
    </row>
    <row r="27" spans="2:13" ht="15.75" x14ac:dyDescent="0.25">
      <c r="B27" s="1">
        <v>20</v>
      </c>
      <c r="C27" s="2" t="s">
        <v>22</v>
      </c>
      <c r="D27" s="1">
        <v>7859</v>
      </c>
      <c r="E27" s="1">
        <v>1174</v>
      </c>
      <c r="F27" s="1">
        <v>5891</v>
      </c>
      <c r="G27" s="3">
        <f t="shared" si="0"/>
        <v>7065</v>
      </c>
      <c r="H27" s="1">
        <v>1075</v>
      </c>
      <c r="I27" s="1">
        <v>5103</v>
      </c>
      <c r="J27" s="1">
        <f t="shared" si="1"/>
        <v>6178</v>
      </c>
      <c r="K27" s="5">
        <f t="shared" si="2"/>
        <v>0.7861051024303346</v>
      </c>
      <c r="L27" s="3">
        <f t="shared" si="4"/>
        <v>1681</v>
      </c>
      <c r="M27" s="45"/>
    </row>
    <row r="28" spans="2:13" ht="15.75" x14ac:dyDescent="0.25">
      <c r="B28" s="1">
        <v>21</v>
      </c>
      <c r="C28" s="2" t="s">
        <v>21</v>
      </c>
      <c r="D28" s="1">
        <v>3819</v>
      </c>
      <c r="E28" s="1">
        <v>193</v>
      </c>
      <c r="F28" s="1">
        <v>3590</v>
      </c>
      <c r="G28" s="3">
        <f t="shared" si="0"/>
        <v>3783</v>
      </c>
      <c r="H28" s="1">
        <v>114</v>
      </c>
      <c r="I28" s="1">
        <v>2862</v>
      </c>
      <c r="J28" s="1">
        <f t="shared" si="1"/>
        <v>2976</v>
      </c>
      <c r="K28" s="5">
        <f t="shared" si="2"/>
        <v>0.77926158680282798</v>
      </c>
      <c r="L28" s="3">
        <f t="shared" si="4"/>
        <v>843</v>
      </c>
      <c r="M28" s="45"/>
    </row>
    <row r="29" spans="2:13" ht="15.75" x14ac:dyDescent="0.25">
      <c r="B29" s="1">
        <v>22</v>
      </c>
      <c r="C29" s="2" t="s">
        <v>6</v>
      </c>
      <c r="D29" s="1">
        <v>4960</v>
      </c>
      <c r="E29" s="1">
        <v>609</v>
      </c>
      <c r="F29" s="1">
        <v>3816</v>
      </c>
      <c r="G29" s="3">
        <f t="shared" si="0"/>
        <v>4425</v>
      </c>
      <c r="H29" s="1">
        <v>436</v>
      </c>
      <c r="I29" s="1">
        <v>3416</v>
      </c>
      <c r="J29" s="1">
        <f t="shared" si="1"/>
        <v>3852</v>
      </c>
      <c r="K29" s="5">
        <f t="shared" si="2"/>
        <v>0.77661290322580645</v>
      </c>
      <c r="L29" s="3">
        <f t="shared" si="4"/>
        <v>1108</v>
      </c>
      <c r="M29" s="45"/>
    </row>
    <row r="30" spans="2:13" ht="15.75" x14ac:dyDescent="0.25">
      <c r="B30" s="1">
        <v>23</v>
      </c>
      <c r="C30" s="27" t="s">
        <v>19</v>
      </c>
      <c r="D30" s="26">
        <v>6342</v>
      </c>
      <c r="E30" s="26">
        <v>548</v>
      </c>
      <c r="F30" s="26">
        <v>5040</v>
      </c>
      <c r="G30" s="28">
        <f t="shared" si="0"/>
        <v>5588</v>
      </c>
      <c r="H30" s="26">
        <v>442</v>
      </c>
      <c r="I30" s="26">
        <v>4445</v>
      </c>
      <c r="J30" s="26">
        <f t="shared" si="1"/>
        <v>4887</v>
      </c>
      <c r="K30" s="29">
        <f t="shared" si="2"/>
        <v>0.77057710501419108</v>
      </c>
      <c r="L30" s="3">
        <f t="shared" si="4"/>
        <v>1455</v>
      </c>
      <c r="M30" s="45"/>
    </row>
    <row r="31" spans="2:13" ht="15.75" x14ac:dyDescent="0.25">
      <c r="B31" s="1">
        <v>24</v>
      </c>
      <c r="C31" s="27" t="s">
        <v>5</v>
      </c>
      <c r="D31" s="26">
        <v>5677</v>
      </c>
      <c r="E31" s="26">
        <v>189</v>
      </c>
      <c r="F31" s="26">
        <v>4730</v>
      </c>
      <c r="G31" s="28">
        <f t="shared" si="0"/>
        <v>4919</v>
      </c>
      <c r="H31" s="26">
        <v>154</v>
      </c>
      <c r="I31" s="26">
        <v>4115</v>
      </c>
      <c r="J31" s="26">
        <f t="shared" si="1"/>
        <v>4269</v>
      </c>
      <c r="K31" s="29">
        <f t="shared" si="2"/>
        <v>0.75198168046503433</v>
      </c>
      <c r="L31" s="3">
        <f t="shared" si="4"/>
        <v>1408</v>
      </c>
      <c r="M31" s="45"/>
    </row>
    <row r="32" spans="2:13" ht="15.75" x14ac:dyDescent="0.25">
      <c r="B32" s="1">
        <v>25</v>
      </c>
      <c r="C32" s="27" t="s">
        <v>20</v>
      </c>
      <c r="D32" s="26">
        <v>8739</v>
      </c>
      <c r="E32" s="26">
        <v>405</v>
      </c>
      <c r="F32" s="26">
        <v>7223</v>
      </c>
      <c r="G32" s="28">
        <f t="shared" si="0"/>
        <v>7628</v>
      </c>
      <c r="H32" s="26">
        <v>280</v>
      </c>
      <c r="I32" s="26">
        <v>6220</v>
      </c>
      <c r="J32" s="26">
        <f t="shared" si="1"/>
        <v>6500</v>
      </c>
      <c r="K32" s="29">
        <f t="shared" si="2"/>
        <v>0.74379219590342149</v>
      </c>
      <c r="L32" s="3">
        <f t="shared" si="4"/>
        <v>2239</v>
      </c>
      <c r="M32" s="45"/>
    </row>
    <row r="33" spans="2:13" ht="15.75" x14ac:dyDescent="0.25">
      <c r="B33" s="1">
        <v>26</v>
      </c>
      <c r="C33" s="27" t="s">
        <v>17</v>
      </c>
      <c r="D33" s="26">
        <v>3708</v>
      </c>
      <c r="E33" s="26">
        <v>498</v>
      </c>
      <c r="F33" s="26">
        <v>2944</v>
      </c>
      <c r="G33" s="28">
        <f t="shared" si="0"/>
        <v>3442</v>
      </c>
      <c r="H33" s="26">
        <v>331</v>
      </c>
      <c r="I33" s="26">
        <v>2362</v>
      </c>
      <c r="J33" s="26">
        <f t="shared" si="1"/>
        <v>2693</v>
      </c>
      <c r="K33" s="29">
        <f t="shared" si="2"/>
        <v>0.72626752966558794</v>
      </c>
      <c r="L33" s="3">
        <f t="shared" si="4"/>
        <v>1015</v>
      </c>
      <c r="M33" s="45"/>
    </row>
    <row r="34" spans="2:13" ht="15.75" x14ac:dyDescent="0.25">
      <c r="B34" s="1">
        <v>27</v>
      </c>
      <c r="C34" s="27" t="s">
        <v>18</v>
      </c>
      <c r="D34" s="26">
        <v>4699</v>
      </c>
      <c r="E34" s="26">
        <v>1219</v>
      </c>
      <c r="F34" s="26">
        <v>2753</v>
      </c>
      <c r="G34" s="28">
        <f t="shared" si="0"/>
        <v>3972</v>
      </c>
      <c r="H34" s="26">
        <v>1054</v>
      </c>
      <c r="I34" s="26">
        <v>2273</v>
      </c>
      <c r="J34" s="26">
        <f t="shared" si="1"/>
        <v>3327</v>
      </c>
      <c r="K34" s="29">
        <f t="shared" si="2"/>
        <v>0.70802298361353477</v>
      </c>
      <c r="L34" s="3">
        <f t="shared" si="4"/>
        <v>1372</v>
      </c>
      <c r="M34" s="45"/>
    </row>
    <row r="35" spans="2:13" ht="15.75" x14ac:dyDescent="0.25">
      <c r="B35" s="1">
        <v>28</v>
      </c>
      <c r="C35" s="27" t="s">
        <v>2</v>
      </c>
      <c r="D35" s="26">
        <v>5057</v>
      </c>
      <c r="E35" s="26">
        <v>215</v>
      </c>
      <c r="F35" s="26">
        <v>4405</v>
      </c>
      <c r="G35" s="28">
        <f t="shared" si="0"/>
        <v>4620</v>
      </c>
      <c r="H35" s="26">
        <v>120</v>
      </c>
      <c r="I35" s="26">
        <v>3448</v>
      </c>
      <c r="J35" s="26">
        <f t="shared" si="1"/>
        <v>3568</v>
      </c>
      <c r="K35" s="29">
        <f t="shared" si="2"/>
        <v>0.70555665414277235</v>
      </c>
      <c r="L35" s="3">
        <f t="shared" si="4"/>
        <v>1489</v>
      </c>
      <c r="M35" s="45"/>
    </row>
    <row r="36" spans="2:13" ht="15.75" x14ac:dyDescent="0.25">
      <c r="B36" s="1">
        <v>29</v>
      </c>
      <c r="C36" s="21" t="s">
        <v>7</v>
      </c>
      <c r="D36" s="20">
        <v>6630</v>
      </c>
      <c r="E36" s="20">
        <v>923</v>
      </c>
      <c r="F36" s="20">
        <v>4358</v>
      </c>
      <c r="G36" s="22">
        <f t="shared" si="0"/>
        <v>5281</v>
      </c>
      <c r="H36" s="20">
        <v>736</v>
      </c>
      <c r="I36" s="20">
        <v>3874</v>
      </c>
      <c r="J36" s="20">
        <f t="shared" si="1"/>
        <v>4610</v>
      </c>
      <c r="K36" s="23">
        <f t="shared" si="2"/>
        <v>0.69532428355957765</v>
      </c>
      <c r="L36" s="79">
        <f t="shared" si="4"/>
        <v>2020</v>
      </c>
      <c r="M36" s="80"/>
    </row>
    <row r="37" spans="2:13" ht="15.75" x14ac:dyDescent="0.25">
      <c r="B37" s="1">
        <v>30</v>
      </c>
      <c r="C37" s="21" t="s">
        <v>1</v>
      </c>
      <c r="D37" s="20">
        <v>11328</v>
      </c>
      <c r="E37" s="20">
        <v>226</v>
      </c>
      <c r="F37" s="20">
        <v>9438</v>
      </c>
      <c r="G37" s="22">
        <f t="shared" si="0"/>
        <v>9664</v>
      </c>
      <c r="H37" s="20">
        <v>149</v>
      </c>
      <c r="I37" s="20">
        <v>7679</v>
      </c>
      <c r="J37" s="20">
        <f t="shared" si="1"/>
        <v>7828</v>
      </c>
      <c r="K37" s="23">
        <f t="shared" si="2"/>
        <v>0.69103107344632764</v>
      </c>
      <c r="L37" s="79">
        <f t="shared" si="4"/>
        <v>3500</v>
      </c>
      <c r="M37" s="80"/>
    </row>
    <row r="38" spans="2:13" ht="15.75" x14ac:dyDescent="0.25">
      <c r="B38" s="1">
        <v>31</v>
      </c>
      <c r="C38" s="21" t="s">
        <v>9</v>
      </c>
      <c r="D38" s="20">
        <v>7526</v>
      </c>
      <c r="E38" s="20">
        <v>336</v>
      </c>
      <c r="F38" s="20">
        <v>5287</v>
      </c>
      <c r="G38" s="22">
        <f t="shared" si="0"/>
        <v>5623</v>
      </c>
      <c r="H38" s="20">
        <v>234</v>
      </c>
      <c r="I38" s="20">
        <v>4657</v>
      </c>
      <c r="J38" s="20">
        <f t="shared" si="1"/>
        <v>4891</v>
      </c>
      <c r="K38" s="23">
        <f t="shared" si="2"/>
        <v>0.64988041456284884</v>
      </c>
      <c r="L38" s="79">
        <f t="shared" si="4"/>
        <v>2635</v>
      </c>
      <c r="M38" s="80"/>
    </row>
    <row r="39" spans="2:13" ht="15.75" x14ac:dyDescent="0.25">
      <c r="B39" s="156" t="s">
        <v>32</v>
      </c>
      <c r="C39" s="156"/>
      <c r="D39" s="114">
        <f t="shared" ref="D39:J39" si="5">SUM(D8:D38)</f>
        <v>151176</v>
      </c>
      <c r="E39" s="7">
        <f t="shared" si="5"/>
        <v>17154</v>
      </c>
      <c r="F39" s="7">
        <f t="shared" si="5"/>
        <v>123716</v>
      </c>
      <c r="G39" s="8">
        <f t="shared" si="5"/>
        <v>140870</v>
      </c>
      <c r="H39" s="7">
        <f t="shared" si="5"/>
        <v>14326</v>
      </c>
      <c r="I39" s="7">
        <f t="shared" si="5"/>
        <v>108624</v>
      </c>
      <c r="J39" s="7">
        <f t="shared" si="5"/>
        <v>122950</v>
      </c>
      <c r="K39" s="14">
        <f t="shared" ref="K39" si="6">J39/D39</f>
        <v>0.81329046938667515</v>
      </c>
      <c r="L39" s="8">
        <f>SUM(L8:L38)</f>
        <v>29467</v>
      </c>
      <c r="M39" s="45"/>
    </row>
  </sheetData>
  <sortState ref="C8:M38">
    <sortCondition descending="1" ref="K8:K38"/>
  </sortState>
  <mergeCells count="13">
    <mergeCell ref="M5:M7"/>
    <mergeCell ref="E6:G6"/>
    <mergeCell ref="H6:J6"/>
    <mergeCell ref="B39:C39"/>
    <mergeCell ref="B2:L2"/>
    <mergeCell ref="B3:L3"/>
    <mergeCell ref="B4:L4"/>
    <mergeCell ref="B5:B7"/>
    <mergeCell ref="C5:C7"/>
    <mergeCell ref="D5:D7"/>
    <mergeCell ref="E5:J5"/>
    <mergeCell ref="K5:K7"/>
    <mergeCell ref="L5:L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9"/>
  <sheetViews>
    <sheetView topLeftCell="A22" workbookViewId="0">
      <selection activeCell="J43" sqref="A1:XFD1048576"/>
    </sheetView>
  </sheetViews>
  <sheetFormatPr defaultRowHeight="12.75" x14ac:dyDescent="0.2"/>
  <cols>
    <col min="1" max="2" width="9.140625" style="71"/>
    <col min="3" max="3" width="14.5703125" style="71" customWidth="1"/>
    <col min="4" max="4" width="11.7109375" style="71" customWidth="1"/>
    <col min="5" max="5" width="12.140625" style="71" customWidth="1"/>
    <col min="6" max="7" width="11.5703125" style="71" customWidth="1"/>
    <col min="8" max="8" width="11.140625" style="71" customWidth="1"/>
    <col min="9" max="9" width="10.7109375" style="71" customWidth="1"/>
    <col min="10" max="10" width="11.85546875" style="71" customWidth="1"/>
    <col min="11" max="11" width="12.7109375" style="71" customWidth="1"/>
    <col min="12" max="12" width="14.42578125" style="71" customWidth="1"/>
    <col min="13" max="16384" width="9.140625" style="71"/>
  </cols>
  <sheetData>
    <row r="2" spans="2:13" ht="11.25" customHeight="1" x14ac:dyDescent="0.2"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2:13" ht="65.25" customHeight="1" x14ac:dyDescent="0.2">
      <c r="B3" s="152" t="s">
        <v>68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</row>
    <row r="4" spans="2:13" ht="16.5" x14ac:dyDescent="0.2"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</row>
    <row r="5" spans="2:13" ht="22.5" customHeight="1" x14ac:dyDescent="0.2">
      <c r="B5" s="153" t="s">
        <v>0</v>
      </c>
      <c r="C5" s="153" t="s">
        <v>33</v>
      </c>
      <c r="D5" s="153" t="s">
        <v>39</v>
      </c>
      <c r="E5" s="156" t="s">
        <v>34</v>
      </c>
      <c r="F5" s="156"/>
      <c r="G5" s="156"/>
      <c r="H5" s="156"/>
      <c r="I5" s="156"/>
      <c r="J5" s="156"/>
      <c r="K5" s="153" t="s">
        <v>40</v>
      </c>
      <c r="L5" s="151" t="s">
        <v>55</v>
      </c>
      <c r="M5" s="159" t="s">
        <v>50</v>
      </c>
    </row>
    <row r="6" spans="2:13" ht="48.75" customHeight="1" x14ac:dyDescent="0.2">
      <c r="B6" s="154"/>
      <c r="C6" s="154"/>
      <c r="D6" s="154"/>
      <c r="E6" s="151" t="s">
        <v>35</v>
      </c>
      <c r="F6" s="151"/>
      <c r="G6" s="151"/>
      <c r="H6" s="151" t="s">
        <v>36</v>
      </c>
      <c r="I6" s="151"/>
      <c r="J6" s="151"/>
      <c r="K6" s="154"/>
      <c r="L6" s="151"/>
      <c r="M6" s="159"/>
    </row>
    <row r="7" spans="2:13" ht="63" x14ac:dyDescent="0.2">
      <c r="B7" s="155"/>
      <c r="C7" s="155"/>
      <c r="D7" s="155"/>
      <c r="E7" s="9" t="s">
        <v>41</v>
      </c>
      <c r="F7" s="133" t="s">
        <v>42</v>
      </c>
      <c r="G7" s="133" t="s">
        <v>43</v>
      </c>
      <c r="H7" s="133" t="s">
        <v>38</v>
      </c>
      <c r="I7" s="133" t="s">
        <v>37</v>
      </c>
      <c r="J7" s="133" t="s">
        <v>43</v>
      </c>
      <c r="K7" s="155"/>
      <c r="L7" s="151"/>
      <c r="M7" s="159"/>
    </row>
    <row r="8" spans="2:13" ht="15.75" x14ac:dyDescent="0.25">
      <c r="B8" s="1">
        <v>1</v>
      </c>
      <c r="C8" s="16" t="s">
        <v>30</v>
      </c>
      <c r="D8" s="15">
        <v>2402</v>
      </c>
      <c r="E8" s="15">
        <v>76</v>
      </c>
      <c r="F8" s="15">
        <v>3107</v>
      </c>
      <c r="G8" s="17">
        <f t="shared" ref="G8:G38" si="0">SUM(E8:F8)</f>
        <v>3183</v>
      </c>
      <c r="H8" s="15">
        <v>60</v>
      </c>
      <c r="I8" s="15">
        <v>2810</v>
      </c>
      <c r="J8" s="15">
        <f t="shared" ref="J8:J38" si="1">SUM(H8:I8)</f>
        <v>2870</v>
      </c>
      <c r="K8" s="18">
        <f t="shared" ref="K8:K38" si="2">J8/D8</f>
        <v>1.1948376353039134</v>
      </c>
      <c r="L8" s="17">
        <v>0</v>
      </c>
      <c r="M8" s="59">
        <f t="shared" ref="M8:M15" si="3">J8-D8</f>
        <v>468</v>
      </c>
    </row>
    <row r="9" spans="2:13" ht="15.75" x14ac:dyDescent="0.25">
      <c r="B9" s="1">
        <v>2</v>
      </c>
      <c r="C9" s="16" t="s">
        <v>27</v>
      </c>
      <c r="D9" s="15">
        <v>1884</v>
      </c>
      <c r="E9" s="15">
        <v>117</v>
      </c>
      <c r="F9" s="15">
        <v>2215</v>
      </c>
      <c r="G9" s="17">
        <f t="shared" si="0"/>
        <v>2332</v>
      </c>
      <c r="H9" s="15">
        <v>87</v>
      </c>
      <c r="I9" s="15">
        <v>2112</v>
      </c>
      <c r="J9" s="15">
        <f t="shared" si="1"/>
        <v>2199</v>
      </c>
      <c r="K9" s="18">
        <f t="shared" si="2"/>
        <v>1.1671974522292994</v>
      </c>
      <c r="L9" s="17">
        <v>0</v>
      </c>
      <c r="M9" s="59">
        <f t="shared" si="3"/>
        <v>315</v>
      </c>
    </row>
    <row r="10" spans="2:13" ht="15.75" x14ac:dyDescent="0.25">
      <c r="B10" s="1">
        <v>3</v>
      </c>
      <c r="C10" s="16" t="s">
        <v>29</v>
      </c>
      <c r="D10" s="15">
        <v>2116</v>
      </c>
      <c r="E10" s="15">
        <v>396</v>
      </c>
      <c r="F10" s="15">
        <v>1974</v>
      </c>
      <c r="G10" s="17">
        <f t="shared" si="0"/>
        <v>2370</v>
      </c>
      <c r="H10" s="15">
        <v>383</v>
      </c>
      <c r="I10" s="15">
        <v>1871</v>
      </c>
      <c r="J10" s="15">
        <f t="shared" si="1"/>
        <v>2254</v>
      </c>
      <c r="K10" s="18">
        <f t="shared" si="2"/>
        <v>1.0652173913043479</v>
      </c>
      <c r="L10" s="17">
        <v>0</v>
      </c>
      <c r="M10" s="59">
        <f t="shared" si="3"/>
        <v>138</v>
      </c>
    </row>
    <row r="11" spans="2:13" ht="15.75" x14ac:dyDescent="0.25">
      <c r="B11" s="1">
        <v>4</v>
      </c>
      <c r="C11" s="38" t="s">
        <v>13</v>
      </c>
      <c r="D11" s="39">
        <v>4210</v>
      </c>
      <c r="E11" s="39">
        <v>116</v>
      </c>
      <c r="F11" s="39">
        <v>4513</v>
      </c>
      <c r="G11" s="40">
        <f t="shared" si="0"/>
        <v>4629</v>
      </c>
      <c r="H11" s="39">
        <v>101</v>
      </c>
      <c r="I11" s="39">
        <v>4288</v>
      </c>
      <c r="J11" s="15">
        <f t="shared" si="1"/>
        <v>4389</v>
      </c>
      <c r="K11" s="41">
        <f t="shared" si="2"/>
        <v>1.0425178147268408</v>
      </c>
      <c r="L11" s="17">
        <v>0</v>
      </c>
      <c r="M11" s="59">
        <f t="shared" si="3"/>
        <v>179</v>
      </c>
    </row>
    <row r="12" spans="2:13" ht="15.75" x14ac:dyDescent="0.25">
      <c r="B12" s="1">
        <v>5</v>
      </c>
      <c r="C12" s="16" t="s">
        <v>31</v>
      </c>
      <c r="D12" s="15">
        <v>3557</v>
      </c>
      <c r="E12" s="15">
        <v>1045</v>
      </c>
      <c r="F12" s="15">
        <v>2822</v>
      </c>
      <c r="G12" s="17">
        <f t="shared" si="0"/>
        <v>3867</v>
      </c>
      <c r="H12" s="15">
        <v>1023</v>
      </c>
      <c r="I12" s="15">
        <v>2648</v>
      </c>
      <c r="J12" s="15">
        <f t="shared" si="1"/>
        <v>3671</v>
      </c>
      <c r="K12" s="18">
        <f t="shared" si="2"/>
        <v>1.0320494798987911</v>
      </c>
      <c r="L12" s="17">
        <v>0</v>
      </c>
      <c r="M12" s="59">
        <f t="shared" si="3"/>
        <v>114</v>
      </c>
    </row>
    <row r="13" spans="2:13" ht="15.75" x14ac:dyDescent="0.25">
      <c r="B13" s="1">
        <v>6</v>
      </c>
      <c r="C13" s="16" t="s">
        <v>26</v>
      </c>
      <c r="D13" s="15">
        <v>1519</v>
      </c>
      <c r="E13" s="15">
        <v>264</v>
      </c>
      <c r="F13" s="15">
        <v>1461</v>
      </c>
      <c r="G13" s="17">
        <f t="shared" si="0"/>
        <v>1725</v>
      </c>
      <c r="H13" s="15">
        <v>240</v>
      </c>
      <c r="I13" s="15">
        <v>1312</v>
      </c>
      <c r="J13" s="15">
        <f t="shared" si="1"/>
        <v>1552</v>
      </c>
      <c r="K13" s="18">
        <f t="shared" si="2"/>
        <v>1.021724818959842</v>
      </c>
      <c r="L13" s="17">
        <v>0</v>
      </c>
      <c r="M13" s="59">
        <f t="shared" si="3"/>
        <v>33</v>
      </c>
    </row>
    <row r="14" spans="2:13" ht="15.75" x14ac:dyDescent="0.25">
      <c r="B14" s="1">
        <v>7</v>
      </c>
      <c r="C14" s="16" t="s">
        <v>28</v>
      </c>
      <c r="D14" s="15">
        <v>3189</v>
      </c>
      <c r="E14" s="15">
        <v>119</v>
      </c>
      <c r="F14" s="15">
        <v>3314</v>
      </c>
      <c r="G14" s="17">
        <f t="shared" si="0"/>
        <v>3433</v>
      </c>
      <c r="H14" s="15">
        <v>112</v>
      </c>
      <c r="I14" s="15">
        <v>3098</v>
      </c>
      <c r="J14" s="15">
        <f t="shared" si="1"/>
        <v>3210</v>
      </c>
      <c r="K14" s="18">
        <f t="shared" si="2"/>
        <v>1.0065851364063969</v>
      </c>
      <c r="L14" s="17">
        <v>0</v>
      </c>
      <c r="M14" s="59">
        <f t="shared" si="3"/>
        <v>21</v>
      </c>
    </row>
    <row r="15" spans="2:13" ht="15.75" x14ac:dyDescent="0.25">
      <c r="B15" s="1">
        <v>8</v>
      </c>
      <c r="C15" s="16" t="s">
        <v>24</v>
      </c>
      <c r="D15" s="15">
        <v>2646</v>
      </c>
      <c r="E15" s="15">
        <v>517</v>
      </c>
      <c r="F15" s="15">
        <v>2292</v>
      </c>
      <c r="G15" s="17">
        <f t="shared" si="0"/>
        <v>2809</v>
      </c>
      <c r="H15" s="15">
        <v>489</v>
      </c>
      <c r="I15" s="15">
        <v>2164</v>
      </c>
      <c r="J15" s="15">
        <f t="shared" si="1"/>
        <v>2653</v>
      </c>
      <c r="K15" s="18">
        <f t="shared" si="2"/>
        <v>1.0026455026455026</v>
      </c>
      <c r="L15" s="17">
        <v>0</v>
      </c>
      <c r="M15" s="59">
        <f t="shared" si="3"/>
        <v>7</v>
      </c>
    </row>
    <row r="16" spans="2:13" ht="15.75" x14ac:dyDescent="0.25">
      <c r="B16" s="1">
        <v>9</v>
      </c>
      <c r="C16" s="135" t="s">
        <v>15</v>
      </c>
      <c r="D16" s="136">
        <v>2908</v>
      </c>
      <c r="E16" s="136">
        <v>532</v>
      </c>
      <c r="F16" s="136">
        <v>2600</v>
      </c>
      <c r="G16" s="137">
        <f t="shared" si="0"/>
        <v>3132</v>
      </c>
      <c r="H16" s="136">
        <v>485</v>
      </c>
      <c r="I16" s="136">
        <v>2304</v>
      </c>
      <c r="J16" s="136">
        <f t="shared" si="1"/>
        <v>2789</v>
      </c>
      <c r="K16" s="138">
        <f t="shared" si="2"/>
        <v>0.9590784044016506</v>
      </c>
      <c r="L16" s="137">
        <f t="shared" ref="L16:L38" si="4">D16-J16</f>
        <v>119</v>
      </c>
      <c r="M16" s="139"/>
    </row>
    <row r="17" spans="2:13" ht="15.75" x14ac:dyDescent="0.25">
      <c r="B17" s="1">
        <v>10</v>
      </c>
      <c r="C17" s="140" t="s">
        <v>4</v>
      </c>
      <c r="D17" s="141">
        <v>4390</v>
      </c>
      <c r="E17" s="141">
        <v>231</v>
      </c>
      <c r="F17" s="141">
        <v>4511</v>
      </c>
      <c r="G17" s="142">
        <f t="shared" si="0"/>
        <v>4742</v>
      </c>
      <c r="H17" s="141">
        <v>163</v>
      </c>
      <c r="I17" s="141">
        <v>4019</v>
      </c>
      <c r="J17" s="141">
        <f t="shared" si="1"/>
        <v>4182</v>
      </c>
      <c r="K17" s="143">
        <f t="shared" si="2"/>
        <v>0.95261958997722096</v>
      </c>
      <c r="L17" s="137">
        <f t="shared" si="4"/>
        <v>208</v>
      </c>
      <c r="M17" s="139"/>
    </row>
    <row r="18" spans="2:13" ht="15.75" x14ac:dyDescent="0.25">
      <c r="B18" s="1">
        <v>11</v>
      </c>
      <c r="C18" s="104" t="s">
        <v>25</v>
      </c>
      <c r="D18" s="105">
        <v>3939</v>
      </c>
      <c r="E18" s="105">
        <v>1092</v>
      </c>
      <c r="F18" s="105">
        <v>2602</v>
      </c>
      <c r="G18" s="100">
        <f t="shared" si="0"/>
        <v>3694</v>
      </c>
      <c r="H18" s="105">
        <v>1042</v>
      </c>
      <c r="I18" s="105">
        <v>2429</v>
      </c>
      <c r="J18" s="105">
        <f t="shared" si="1"/>
        <v>3471</v>
      </c>
      <c r="K18" s="106">
        <f t="shared" si="2"/>
        <v>0.88118811881188119</v>
      </c>
      <c r="L18" s="100">
        <f t="shared" si="4"/>
        <v>468</v>
      </c>
      <c r="M18" s="101"/>
    </row>
    <row r="19" spans="2:13" ht="15.75" x14ac:dyDescent="0.25">
      <c r="B19" s="1">
        <v>12</v>
      </c>
      <c r="C19" s="104" t="s">
        <v>14</v>
      </c>
      <c r="D19" s="105">
        <v>3681</v>
      </c>
      <c r="E19" s="105">
        <v>533</v>
      </c>
      <c r="F19" s="105">
        <v>3048</v>
      </c>
      <c r="G19" s="100">
        <f t="shared" si="0"/>
        <v>3581</v>
      </c>
      <c r="H19" s="105">
        <v>430</v>
      </c>
      <c r="I19" s="105">
        <v>2705</v>
      </c>
      <c r="J19" s="105">
        <f t="shared" si="1"/>
        <v>3135</v>
      </c>
      <c r="K19" s="106">
        <f t="shared" si="2"/>
        <v>0.85167074164629175</v>
      </c>
      <c r="L19" s="100">
        <f t="shared" si="4"/>
        <v>546</v>
      </c>
      <c r="M19" s="101"/>
    </row>
    <row r="20" spans="2:13" ht="15.75" x14ac:dyDescent="0.25">
      <c r="B20" s="1">
        <v>13</v>
      </c>
      <c r="C20" s="96" t="s">
        <v>16</v>
      </c>
      <c r="D20" s="97">
        <v>6223</v>
      </c>
      <c r="E20" s="97">
        <v>289</v>
      </c>
      <c r="F20" s="97">
        <v>5692</v>
      </c>
      <c r="G20" s="98">
        <f t="shared" si="0"/>
        <v>5981</v>
      </c>
      <c r="H20" s="97">
        <v>227</v>
      </c>
      <c r="I20" s="97">
        <v>5029</v>
      </c>
      <c r="J20" s="97">
        <f t="shared" si="1"/>
        <v>5256</v>
      </c>
      <c r="K20" s="99">
        <f t="shared" si="2"/>
        <v>0.84460870962558254</v>
      </c>
      <c r="L20" s="100">
        <f t="shared" si="4"/>
        <v>967</v>
      </c>
      <c r="M20" s="101"/>
    </row>
    <row r="21" spans="2:13" ht="15.75" x14ac:dyDescent="0.25">
      <c r="B21" s="1">
        <v>14</v>
      </c>
      <c r="C21" s="104" t="s">
        <v>12</v>
      </c>
      <c r="D21" s="105">
        <v>3697</v>
      </c>
      <c r="E21" s="105">
        <v>415</v>
      </c>
      <c r="F21" s="105">
        <v>3393</v>
      </c>
      <c r="G21" s="100">
        <f t="shared" si="0"/>
        <v>3808</v>
      </c>
      <c r="H21" s="105">
        <v>263</v>
      </c>
      <c r="I21" s="105">
        <v>2831</v>
      </c>
      <c r="J21" s="105">
        <f t="shared" si="1"/>
        <v>3094</v>
      </c>
      <c r="K21" s="106">
        <f t="shared" si="2"/>
        <v>0.83689477955098723</v>
      </c>
      <c r="L21" s="100">
        <f t="shared" si="4"/>
        <v>603</v>
      </c>
      <c r="M21" s="101"/>
    </row>
    <row r="22" spans="2:13" ht="15.75" x14ac:dyDescent="0.25">
      <c r="B22" s="1">
        <v>15</v>
      </c>
      <c r="C22" s="104" t="s">
        <v>23</v>
      </c>
      <c r="D22" s="105">
        <v>3530</v>
      </c>
      <c r="E22" s="105">
        <v>1082</v>
      </c>
      <c r="F22" s="105">
        <v>2166</v>
      </c>
      <c r="G22" s="100">
        <f t="shared" si="0"/>
        <v>3248</v>
      </c>
      <c r="H22" s="105">
        <v>994</v>
      </c>
      <c r="I22" s="105">
        <v>1952</v>
      </c>
      <c r="J22" s="105">
        <f t="shared" si="1"/>
        <v>2946</v>
      </c>
      <c r="K22" s="106">
        <f t="shared" si="2"/>
        <v>0.83456090651558079</v>
      </c>
      <c r="L22" s="100">
        <f t="shared" si="4"/>
        <v>584</v>
      </c>
      <c r="M22" s="101"/>
    </row>
    <row r="23" spans="2:13" ht="15.75" x14ac:dyDescent="0.25">
      <c r="B23" s="1">
        <v>16</v>
      </c>
      <c r="C23" s="96" t="s">
        <v>10</v>
      </c>
      <c r="D23" s="97">
        <v>3740</v>
      </c>
      <c r="E23" s="97">
        <v>349</v>
      </c>
      <c r="F23" s="97">
        <v>3195</v>
      </c>
      <c r="G23" s="98">
        <f t="shared" si="0"/>
        <v>3544</v>
      </c>
      <c r="H23" s="97">
        <v>251</v>
      </c>
      <c r="I23" s="97">
        <v>2804</v>
      </c>
      <c r="J23" s="97">
        <f t="shared" si="1"/>
        <v>3055</v>
      </c>
      <c r="K23" s="99">
        <f t="shared" si="2"/>
        <v>0.8168449197860963</v>
      </c>
      <c r="L23" s="100">
        <f t="shared" si="4"/>
        <v>685</v>
      </c>
      <c r="M23" s="101"/>
    </row>
    <row r="24" spans="2:13" ht="15.75" x14ac:dyDescent="0.25">
      <c r="B24" s="1">
        <v>17</v>
      </c>
      <c r="C24" s="96" t="s">
        <v>11</v>
      </c>
      <c r="D24" s="97">
        <v>5697</v>
      </c>
      <c r="E24" s="97">
        <v>443</v>
      </c>
      <c r="F24" s="97">
        <v>4596</v>
      </c>
      <c r="G24" s="98">
        <f t="shared" si="0"/>
        <v>5039</v>
      </c>
      <c r="H24" s="97">
        <v>326</v>
      </c>
      <c r="I24" s="97">
        <v>4260</v>
      </c>
      <c r="J24" s="97">
        <f t="shared" si="1"/>
        <v>4586</v>
      </c>
      <c r="K24" s="99">
        <f t="shared" si="2"/>
        <v>0.80498507986659651</v>
      </c>
      <c r="L24" s="100">
        <f t="shared" si="4"/>
        <v>1111</v>
      </c>
      <c r="M24" s="101"/>
    </row>
    <row r="25" spans="2:13" ht="15.75" x14ac:dyDescent="0.25">
      <c r="B25" s="1">
        <v>18</v>
      </c>
      <c r="C25" s="27" t="s">
        <v>3</v>
      </c>
      <c r="D25" s="26">
        <v>5448</v>
      </c>
      <c r="E25" s="26">
        <v>214</v>
      </c>
      <c r="F25" s="26">
        <v>4779</v>
      </c>
      <c r="G25" s="28">
        <f t="shared" si="0"/>
        <v>4993</v>
      </c>
      <c r="H25" s="26">
        <v>157</v>
      </c>
      <c r="I25" s="26">
        <v>4188</v>
      </c>
      <c r="J25" s="26">
        <f t="shared" si="1"/>
        <v>4345</v>
      </c>
      <c r="K25" s="29">
        <f t="shared" si="2"/>
        <v>0.79754038179148312</v>
      </c>
      <c r="L25" s="3">
        <f t="shared" si="4"/>
        <v>1103</v>
      </c>
      <c r="M25" s="45"/>
    </row>
    <row r="26" spans="2:13" ht="15.75" x14ac:dyDescent="0.25">
      <c r="B26" s="1">
        <v>19</v>
      </c>
      <c r="C26" s="27" t="s">
        <v>8</v>
      </c>
      <c r="D26" s="26">
        <v>10056</v>
      </c>
      <c r="E26" s="26">
        <v>2758</v>
      </c>
      <c r="F26" s="26">
        <v>6236</v>
      </c>
      <c r="G26" s="28">
        <f t="shared" si="0"/>
        <v>8994</v>
      </c>
      <c r="H26" s="26">
        <v>2359</v>
      </c>
      <c r="I26" s="26">
        <v>5653</v>
      </c>
      <c r="J26" s="26">
        <f t="shared" si="1"/>
        <v>8012</v>
      </c>
      <c r="K26" s="29">
        <f t="shared" si="2"/>
        <v>0.79673826571201278</v>
      </c>
      <c r="L26" s="3">
        <f t="shared" si="4"/>
        <v>2044</v>
      </c>
      <c r="M26" s="45"/>
    </row>
    <row r="27" spans="2:13" ht="15.75" x14ac:dyDescent="0.25">
      <c r="B27" s="1">
        <v>20</v>
      </c>
      <c r="C27" s="2" t="s">
        <v>21</v>
      </c>
      <c r="D27" s="1">
        <v>3819</v>
      </c>
      <c r="E27" s="1">
        <v>189</v>
      </c>
      <c r="F27" s="1">
        <v>3606</v>
      </c>
      <c r="G27" s="3">
        <f t="shared" si="0"/>
        <v>3795</v>
      </c>
      <c r="H27" s="1">
        <v>112</v>
      </c>
      <c r="I27" s="1">
        <v>2919</v>
      </c>
      <c r="J27" s="1">
        <f t="shared" si="1"/>
        <v>3031</v>
      </c>
      <c r="K27" s="5">
        <f t="shared" si="2"/>
        <v>0.7936632626341974</v>
      </c>
      <c r="L27" s="3">
        <f t="shared" si="4"/>
        <v>788</v>
      </c>
      <c r="M27" s="45"/>
    </row>
    <row r="28" spans="2:13" ht="15.75" x14ac:dyDescent="0.25">
      <c r="B28" s="1">
        <v>21</v>
      </c>
      <c r="C28" s="2" t="s">
        <v>22</v>
      </c>
      <c r="D28" s="1">
        <v>7859</v>
      </c>
      <c r="E28" s="1">
        <v>1165</v>
      </c>
      <c r="F28" s="1">
        <v>5971</v>
      </c>
      <c r="G28" s="3">
        <f t="shared" si="0"/>
        <v>7136</v>
      </c>
      <c r="H28" s="1">
        <v>1068</v>
      </c>
      <c r="I28" s="1">
        <v>5118</v>
      </c>
      <c r="J28" s="1">
        <f t="shared" si="1"/>
        <v>6186</v>
      </c>
      <c r="K28" s="5">
        <f t="shared" si="2"/>
        <v>0.78712304364422958</v>
      </c>
      <c r="L28" s="3">
        <f t="shared" si="4"/>
        <v>1673</v>
      </c>
      <c r="M28" s="45"/>
    </row>
    <row r="29" spans="2:13" ht="15.75" x14ac:dyDescent="0.25">
      <c r="B29" s="1">
        <v>22</v>
      </c>
      <c r="C29" s="2" t="s">
        <v>6</v>
      </c>
      <c r="D29" s="1">
        <v>4960</v>
      </c>
      <c r="E29" s="1">
        <v>592</v>
      </c>
      <c r="F29" s="1">
        <v>3824</v>
      </c>
      <c r="G29" s="3">
        <f t="shared" si="0"/>
        <v>4416</v>
      </c>
      <c r="H29" s="1">
        <v>425</v>
      </c>
      <c r="I29" s="1">
        <v>3452</v>
      </c>
      <c r="J29" s="1">
        <f t="shared" si="1"/>
        <v>3877</v>
      </c>
      <c r="K29" s="5">
        <f t="shared" si="2"/>
        <v>0.78165322580645158</v>
      </c>
      <c r="L29" s="3">
        <f t="shared" si="4"/>
        <v>1083</v>
      </c>
      <c r="M29" s="45"/>
    </row>
    <row r="30" spans="2:13" ht="15.75" x14ac:dyDescent="0.25">
      <c r="B30" s="1">
        <v>23</v>
      </c>
      <c r="C30" s="27" t="s">
        <v>19</v>
      </c>
      <c r="D30" s="26">
        <v>6342</v>
      </c>
      <c r="E30" s="26">
        <v>534</v>
      </c>
      <c r="F30" s="26">
        <v>5223</v>
      </c>
      <c r="G30" s="28">
        <f t="shared" si="0"/>
        <v>5757</v>
      </c>
      <c r="H30" s="26">
        <v>430</v>
      </c>
      <c r="I30" s="26">
        <v>4494</v>
      </c>
      <c r="J30" s="26">
        <f t="shared" si="1"/>
        <v>4924</v>
      </c>
      <c r="K30" s="29">
        <f t="shared" si="2"/>
        <v>0.77641122674235252</v>
      </c>
      <c r="L30" s="3">
        <f t="shared" si="4"/>
        <v>1418</v>
      </c>
      <c r="M30" s="45"/>
    </row>
    <row r="31" spans="2:13" ht="15.75" x14ac:dyDescent="0.25">
      <c r="B31" s="1">
        <v>24</v>
      </c>
      <c r="C31" s="27" t="s">
        <v>5</v>
      </c>
      <c r="D31" s="26">
        <v>5677</v>
      </c>
      <c r="E31" s="26">
        <v>184</v>
      </c>
      <c r="F31" s="26">
        <v>4873</v>
      </c>
      <c r="G31" s="28">
        <f t="shared" si="0"/>
        <v>5057</v>
      </c>
      <c r="H31" s="26">
        <v>153</v>
      </c>
      <c r="I31" s="26">
        <v>4244</v>
      </c>
      <c r="J31" s="26">
        <f t="shared" si="1"/>
        <v>4397</v>
      </c>
      <c r="K31" s="29">
        <f t="shared" si="2"/>
        <v>0.77452880042275851</v>
      </c>
      <c r="L31" s="3">
        <f t="shared" si="4"/>
        <v>1280</v>
      </c>
      <c r="M31" s="45"/>
    </row>
    <row r="32" spans="2:13" ht="15.75" x14ac:dyDescent="0.25">
      <c r="B32" s="1">
        <v>25</v>
      </c>
      <c r="C32" s="27" t="s">
        <v>20</v>
      </c>
      <c r="D32" s="26">
        <v>8739</v>
      </c>
      <c r="E32" s="26">
        <v>410</v>
      </c>
      <c r="F32" s="26">
        <v>7241</v>
      </c>
      <c r="G32" s="28">
        <f t="shared" si="0"/>
        <v>7651</v>
      </c>
      <c r="H32" s="26">
        <v>284</v>
      </c>
      <c r="I32" s="26">
        <v>6259</v>
      </c>
      <c r="J32" s="26">
        <f t="shared" si="1"/>
        <v>6543</v>
      </c>
      <c r="K32" s="29">
        <f t="shared" si="2"/>
        <v>0.74871266735324404</v>
      </c>
      <c r="L32" s="3">
        <f t="shared" si="4"/>
        <v>2196</v>
      </c>
      <c r="M32" s="45"/>
    </row>
    <row r="33" spans="2:13" ht="15.75" x14ac:dyDescent="0.25">
      <c r="B33" s="1">
        <v>26</v>
      </c>
      <c r="C33" s="27" t="s">
        <v>17</v>
      </c>
      <c r="D33" s="26">
        <v>3708</v>
      </c>
      <c r="E33" s="26">
        <v>496</v>
      </c>
      <c r="F33" s="26">
        <v>2969</v>
      </c>
      <c r="G33" s="28">
        <f t="shared" si="0"/>
        <v>3465</v>
      </c>
      <c r="H33" s="26">
        <v>330</v>
      </c>
      <c r="I33" s="26">
        <v>2372</v>
      </c>
      <c r="J33" s="26">
        <f t="shared" si="1"/>
        <v>2702</v>
      </c>
      <c r="K33" s="29">
        <f t="shared" si="2"/>
        <v>0.72869471413160736</v>
      </c>
      <c r="L33" s="3">
        <f t="shared" si="4"/>
        <v>1006</v>
      </c>
      <c r="M33" s="45"/>
    </row>
    <row r="34" spans="2:13" ht="15.75" x14ac:dyDescent="0.25">
      <c r="B34" s="1">
        <v>27</v>
      </c>
      <c r="C34" s="27" t="s">
        <v>18</v>
      </c>
      <c r="D34" s="26">
        <v>4699</v>
      </c>
      <c r="E34" s="26">
        <v>1222</v>
      </c>
      <c r="F34" s="26">
        <v>2757</v>
      </c>
      <c r="G34" s="28">
        <f t="shared" si="0"/>
        <v>3979</v>
      </c>
      <c r="H34" s="26">
        <v>1056</v>
      </c>
      <c r="I34" s="26">
        <v>2315</v>
      </c>
      <c r="J34" s="26">
        <f t="shared" si="1"/>
        <v>3371</v>
      </c>
      <c r="K34" s="29">
        <f t="shared" si="2"/>
        <v>0.71738667801659928</v>
      </c>
      <c r="L34" s="3">
        <f t="shared" si="4"/>
        <v>1328</v>
      </c>
      <c r="M34" s="45"/>
    </row>
    <row r="35" spans="2:13" ht="15.75" x14ac:dyDescent="0.25">
      <c r="B35" s="1">
        <v>28</v>
      </c>
      <c r="C35" s="27" t="s">
        <v>2</v>
      </c>
      <c r="D35" s="26">
        <v>5057</v>
      </c>
      <c r="E35" s="26">
        <v>215</v>
      </c>
      <c r="F35" s="26">
        <v>4446</v>
      </c>
      <c r="G35" s="28">
        <f t="shared" si="0"/>
        <v>4661</v>
      </c>
      <c r="H35" s="26">
        <v>119</v>
      </c>
      <c r="I35" s="26">
        <v>3484</v>
      </c>
      <c r="J35" s="26">
        <f t="shared" si="1"/>
        <v>3603</v>
      </c>
      <c r="K35" s="29">
        <f t="shared" si="2"/>
        <v>0.71247775360885901</v>
      </c>
      <c r="L35" s="3">
        <f t="shared" si="4"/>
        <v>1454</v>
      </c>
      <c r="M35" s="45"/>
    </row>
    <row r="36" spans="2:13" ht="15.75" x14ac:dyDescent="0.25">
      <c r="B36" s="1">
        <v>29</v>
      </c>
      <c r="C36" s="21" t="s">
        <v>7</v>
      </c>
      <c r="D36" s="20">
        <v>6630</v>
      </c>
      <c r="E36" s="20">
        <v>916</v>
      </c>
      <c r="F36" s="20">
        <v>4393</v>
      </c>
      <c r="G36" s="22">
        <f t="shared" si="0"/>
        <v>5309</v>
      </c>
      <c r="H36" s="20">
        <v>735</v>
      </c>
      <c r="I36" s="20">
        <v>3899</v>
      </c>
      <c r="J36" s="20">
        <f t="shared" si="1"/>
        <v>4634</v>
      </c>
      <c r="K36" s="23">
        <f t="shared" si="2"/>
        <v>0.69894419306184008</v>
      </c>
      <c r="L36" s="79">
        <f t="shared" si="4"/>
        <v>1996</v>
      </c>
      <c r="M36" s="80"/>
    </row>
    <row r="37" spans="2:13" ht="15.75" x14ac:dyDescent="0.25">
      <c r="B37" s="1">
        <v>30</v>
      </c>
      <c r="C37" s="21" t="s">
        <v>1</v>
      </c>
      <c r="D37" s="20">
        <v>11328</v>
      </c>
      <c r="E37" s="20">
        <v>226</v>
      </c>
      <c r="F37" s="20">
        <v>9464</v>
      </c>
      <c r="G37" s="22">
        <f t="shared" si="0"/>
        <v>9690</v>
      </c>
      <c r="H37" s="20">
        <v>150</v>
      </c>
      <c r="I37" s="20">
        <v>7754</v>
      </c>
      <c r="J37" s="20">
        <f t="shared" si="1"/>
        <v>7904</v>
      </c>
      <c r="K37" s="23">
        <f t="shared" si="2"/>
        <v>0.69774011299435024</v>
      </c>
      <c r="L37" s="79">
        <f t="shared" si="4"/>
        <v>3424</v>
      </c>
      <c r="M37" s="80"/>
    </row>
    <row r="38" spans="2:13" ht="15.75" x14ac:dyDescent="0.25">
      <c r="B38" s="1">
        <v>31</v>
      </c>
      <c r="C38" s="21" t="s">
        <v>9</v>
      </c>
      <c r="D38" s="20">
        <v>7526</v>
      </c>
      <c r="E38" s="20">
        <v>337</v>
      </c>
      <c r="F38" s="20">
        <v>5301</v>
      </c>
      <c r="G38" s="22">
        <f t="shared" si="0"/>
        <v>5638</v>
      </c>
      <c r="H38" s="20">
        <v>235</v>
      </c>
      <c r="I38" s="20">
        <v>4677</v>
      </c>
      <c r="J38" s="20">
        <f t="shared" si="1"/>
        <v>4912</v>
      </c>
      <c r="K38" s="23">
        <f t="shared" si="2"/>
        <v>0.65267074142971038</v>
      </c>
      <c r="L38" s="79">
        <f t="shared" si="4"/>
        <v>2614</v>
      </c>
      <c r="M38" s="80"/>
    </row>
    <row r="39" spans="2:13" ht="15.75" x14ac:dyDescent="0.25">
      <c r="B39" s="156" t="s">
        <v>32</v>
      </c>
      <c r="C39" s="156"/>
      <c r="D39" s="134">
        <f t="shared" ref="D39:J39" si="5">SUM(D8:D38)</f>
        <v>151176</v>
      </c>
      <c r="E39" s="7">
        <f t="shared" si="5"/>
        <v>17074</v>
      </c>
      <c r="F39" s="7">
        <f t="shared" si="5"/>
        <v>124584</v>
      </c>
      <c r="G39" s="8">
        <f t="shared" si="5"/>
        <v>141658</v>
      </c>
      <c r="H39" s="7">
        <f t="shared" si="5"/>
        <v>14289</v>
      </c>
      <c r="I39" s="7">
        <f t="shared" si="5"/>
        <v>109464</v>
      </c>
      <c r="J39" s="7">
        <f t="shared" si="5"/>
        <v>123753</v>
      </c>
      <c r="K39" s="14">
        <f t="shared" ref="K39" si="6">J39/D39</f>
        <v>0.81860215907286871</v>
      </c>
      <c r="L39" s="8">
        <f>SUM(L8:L38)</f>
        <v>28698</v>
      </c>
      <c r="M39" s="45"/>
    </row>
  </sheetData>
  <sortState ref="C8:M38">
    <sortCondition descending="1" ref="K8:K38"/>
  </sortState>
  <mergeCells count="13">
    <mergeCell ref="M5:M7"/>
    <mergeCell ref="E6:G6"/>
    <mergeCell ref="H6:J6"/>
    <mergeCell ref="B39:C39"/>
    <mergeCell ref="B2:L2"/>
    <mergeCell ref="B3:L3"/>
    <mergeCell ref="B4:L4"/>
    <mergeCell ref="B5:B7"/>
    <mergeCell ref="C5:C7"/>
    <mergeCell ref="D5:D7"/>
    <mergeCell ref="E5:J5"/>
    <mergeCell ref="K5:K7"/>
    <mergeCell ref="L5:L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9"/>
  <sheetViews>
    <sheetView topLeftCell="A20" workbookViewId="0">
      <selection activeCell="P33" sqref="A1:XFD1048576"/>
    </sheetView>
  </sheetViews>
  <sheetFormatPr defaultRowHeight="12.75" x14ac:dyDescent="0.2"/>
  <cols>
    <col min="1" max="2" width="9.140625" style="71"/>
    <col min="3" max="3" width="14.5703125" style="71" customWidth="1"/>
    <col min="4" max="4" width="11.7109375" style="71" customWidth="1"/>
    <col min="5" max="5" width="12.140625" style="71" customWidth="1"/>
    <col min="6" max="7" width="11.5703125" style="71" customWidth="1"/>
    <col min="8" max="8" width="11.140625" style="71" customWidth="1"/>
    <col min="9" max="9" width="10.7109375" style="71" customWidth="1"/>
    <col min="10" max="10" width="11.85546875" style="71" customWidth="1"/>
    <col min="11" max="11" width="12.7109375" style="71" customWidth="1"/>
    <col min="12" max="12" width="14.42578125" style="71" customWidth="1"/>
    <col min="13" max="16384" width="9.140625" style="71"/>
  </cols>
  <sheetData>
    <row r="2" spans="2:13" ht="11.25" customHeight="1" x14ac:dyDescent="0.2"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2:13" ht="65.25" customHeight="1" x14ac:dyDescent="0.2">
      <c r="B3" s="152" t="s">
        <v>69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</row>
    <row r="4" spans="2:13" ht="16.5" x14ac:dyDescent="0.2"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</row>
    <row r="5" spans="2:13" ht="22.5" customHeight="1" x14ac:dyDescent="0.2">
      <c r="B5" s="153" t="s">
        <v>0</v>
      </c>
      <c r="C5" s="153" t="s">
        <v>33</v>
      </c>
      <c r="D5" s="153" t="s">
        <v>39</v>
      </c>
      <c r="E5" s="156" t="s">
        <v>34</v>
      </c>
      <c r="F5" s="156"/>
      <c r="G5" s="156"/>
      <c r="H5" s="156"/>
      <c r="I5" s="156"/>
      <c r="J5" s="156"/>
      <c r="K5" s="153" t="s">
        <v>40</v>
      </c>
      <c r="L5" s="151" t="s">
        <v>55</v>
      </c>
      <c r="M5" s="159" t="s">
        <v>50</v>
      </c>
    </row>
    <row r="6" spans="2:13" ht="48.75" customHeight="1" x14ac:dyDescent="0.2">
      <c r="B6" s="154"/>
      <c r="C6" s="154"/>
      <c r="D6" s="154"/>
      <c r="E6" s="151" t="s">
        <v>35</v>
      </c>
      <c r="F6" s="151"/>
      <c r="G6" s="151"/>
      <c r="H6" s="151" t="s">
        <v>36</v>
      </c>
      <c r="I6" s="151"/>
      <c r="J6" s="151"/>
      <c r="K6" s="154"/>
      <c r="L6" s="151"/>
      <c r="M6" s="159"/>
    </row>
    <row r="7" spans="2:13" ht="63" x14ac:dyDescent="0.2">
      <c r="B7" s="155"/>
      <c r="C7" s="155"/>
      <c r="D7" s="155"/>
      <c r="E7" s="9" t="s">
        <v>41</v>
      </c>
      <c r="F7" s="144" t="s">
        <v>42</v>
      </c>
      <c r="G7" s="144" t="s">
        <v>43</v>
      </c>
      <c r="H7" s="144" t="s">
        <v>38</v>
      </c>
      <c r="I7" s="144" t="s">
        <v>37</v>
      </c>
      <c r="J7" s="144" t="s">
        <v>43</v>
      </c>
      <c r="K7" s="155"/>
      <c r="L7" s="151"/>
      <c r="M7" s="159"/>
    </row>
    <row r="8" spans="2:13" ht="15.75" x14ac:dyDescent="0.25">
      <c r="B8" s="1">
        <v>1</v>
      </c>
      <c r="C8" s="16" t="s">
        <v>30</v>
      </c>
      <c r="D8" s="15">
        <v>2402</v>
      </c>
      <c r="E8" s="15">
        <v>75</v>
      </c>
      <c r="F8" s="15">
        <v>3107</v>
      </c>
      <c r="G8" s="17">
        <f t="shared" ref="G8:G38" si="0">SUM(E8:F8)</f>
        <v>3182</v>
      </c>
      <c r="H8" s="15">
        <v>59</v>
      </c>
      <c r="I8" s="15">
        <v>2810</v>
      </c>
      <c r="J8" s="15">
        <f t="shared" ref="J8:J38" si="1">SUM(H8:I8)</f>
        <v>2869</v>
      </c>
      <c r="K8" s="18">
        <f t="shared" ref="K8:K38" si="2">J8/D8</f>
        <v>1.194421315570358</v>
      </c>
      <c r="L8" s="17">
        <v>0</v>
      </c>
      <c r="M8" s="59">
        <f t="shared" ref="M8:M15" si="3">J8-D8</f>
        <v>467</v>
      </c>
    </row>
    <row r="9" spans="2:13" ht="15.75" x14ac:dyDescent="0.25">
      <c r="B9" s="1">
        <v>2</v>
      </c>
      <c r="C9" s="16" t="s">
        <v>27</v>
      </c>
      <c r="D9" s="15">
        <v>1884</v>
      </c>
      <c r="E9" s="15">
        <v>117</v>
      </c>
      <c r="F9" s="15">
        <v>2218</v>
      </c>
      <c r="G9" s="17">
        <f t="shared" si="0"/>
        <v>2335</v>
      </c>
      <c r="H9" s="15">
        <v>88</v>
      </c>
      <c r="I9" s="15">
        <v>2115</v>
      </c>
      <c r="J9" s="15">
        <f t="shared" si="1"/>
        <v>2203</v>
      </c>
      <c r="K9" s="18">
        <f t="shared" si="2"/>
        <v>1.1693205944798302</v>
      </c>
      <c r="L9" s="17">
        <v>0</v>
      </c>
      <c r="M9" s="59">
        <f t="shared" si="3"/>
        <v>319</v>
      </c>
    </row>
    <row r="10" spans="2:13" ht="15.75" x14ac:dyDescent="0.25">
      <c r="B10" s="1">
        <v>3</v>
      </c>
      <c r="C10" s="16" t="s">
        <v>29</v>
      </c>
      <c r="D10" s="15">
        <v>2116</v>
      </c>
      <c r="E10" s="15">
        <v>395</v>
      </c>
      <c r="F10" s="15">
        <v>1978</v>
      </c>
      <c r="G10" s="17">
        <f t="shared" si="0"/>
        <v>2373</v>
      </c>
      <c r="H10" s="15">
        <v>382</v>
      </c>
      <c r="I10" s="15">
        <v>1874</v>
      </c>
      <c r="J10" s="15">
        <f t="shared" si="1"/>
        <v>2256</v>
      </c>
      <c r="K10" s="18">
        <f t="shared" si="2"/>
        <v>1.0661625708884688</v>
      </c>
      <c r="L10" s="17">
        <v>0</v>
      </c>
      <c r="M10" s="59">
        <f t="shared" si="3"/>
        <v>140</v>
      </c>
    </row>
    <row r="11" spans="2:13" ht="15.75" x14ac:dyDescent="0.25">
      <c r="B11" s="1">
        <v>4</v>
      </c>
      <c r="C11" s="38" t="s">
        <v>13</v>
      </c>
      <c r="D11" s="39">
        <v>4210</v>
      </c>
      <c r="E11" s="39">
        <v>117</v>
      </c>
      <c r="F11" s="39">
        <v>4519</v>
      </c>
      <c r="G11" s="40">
        <f t="shared" si="0"/>
        <v>4636</v>
      </c>
      <c r="H11" s="39">
        <v>101</v>
      </c>
      <c r="I11" s="39">
        <v>4293</v>
      </c>
      <c r="J11" s="15">
        <f t="shared" si="1"/>
        <v>4394</v>
      </c>
      <c r="K11" s="41">
        <f t="shared" si="2"/>
        <v>1.0437054631828979</v>
      </c>
      <c r="L11" s="17">
        <v>0</v>
      </c>
      <c r="M11" s="59">
        <f t="shared" si="3"/>
        <v>184</v>
      </c>
    </row>
    <row r="12" spans="2:13" ht="15.75" x14ac:dyDescent="0.25">
      <c r="B12" s="1">
        <v>5</v>
      </c>
      <c r="C12" s="16" t="s">
        <v>31</v>
      </c>
      <c r="D12" s="15">
        <v>3557</v>
      </c>
      <c r="E12" s="15">
        <v>1046</v>
      </c>
      <c r="F12" s="15">
        <v>2826</v>
      </c>
      <c r="G12" s="17">
        <f t="shared" si="0"/>
        <v>3872</v>
      </c>
      <c r="H12" s="15">
        <v>1022</v>
      </c>
      <c r="I12" s="15">
        <v>2651</v>
      </c>
      <c r="J12" s="15">
        <f t="shared" si="1"/>
        <v>3673</v>
      </c>
      <c r="K12" s="18">
        <f t="shared" si="2"/>
        <v>1.032611751475963</v>
      </c>
      <c r="L12" s="17">
        <v>0</v>
      </c>
      <c r="M12" s="59">
        <f t="shared" si="3"/>
        <v>116</v>
      </c>
    </row>
    <row r="13" spans="2:13" ht="15.75" x14ac:dyDescent="0.25">
      <c r="B13" s="1">
        <v>6</v>
      </c>
      <c r="C13" s="16" t="s">
        <v>26</v>
      </c>
      <c r="D13" s="15">
        <v>1519</v>
      </c>
      <c r="E13" s="15">
        <v>264</v>
      </c>
      <c r="F13" s="15">
        <v>1461</v>
      </c>
      <c r="G13" s="17">
        <f t="shared" si="0"/>
        <v>1725</v>
      </c>
      <c r="H13" s="15">
        <v>240</v>
      </c>
      <c r="I13" s="15">
        <v>1313</v>
      </c>
      <c r="J13" s="15">
        <f t="shared" si="1"/>
        <v>1553</v>
      </c>
      <c r="K13" s="18">
        <f t="shared" si="2"/>
        <v>1.0223831468071098</v>
      </c>
      <c r="L13" s="17">
        <v>0</v>
      </c>
      <c r="M13" s="59">
        <f t="shared" si="3"/>
        <v>34</v>
      </c>
    </row>
    <row r="14" spans="2:13" ht="15.75" x14ac:dyDescent="0.25">
      <c r="B14" s="1">
        <v>7</v>
      </c>
      <c r="C14" s="16" t="s">
        <v>28</v>
      </c>
      <c r="D14" s="15">
        <v>3189</v>
      </c>
      <c r="E14" s="15">
        <v>119</v>
      </c>
      <c r="F14" s="15">
        <v>3316</v>
      </c>
      <c r="G14" s="17">
        <f t="shared" si="0"/>
        <v>3435</v>
      </c>
      <c r="H14" s="15">
        <v>112</v>
      </c>
      <c r="I14" s="15">
        <v>3100</v>
      </c>
      <c r="J14" s="15">
        <f t="shared" si="1"/>
        <v>3212</v>
      </c>
      <c r="K14" s="18">
        <f t="shared" si="2"/>
        <v>1.0072122922546254</v>
      </c>
      <c r="L14" s="17">
        <v>0</v>
      </c>
      <c r="M14" s="59">
        <f t="shared" si="3"/>
        <v>23</v>
      </c>
    </row>
    <row r="15" spans="2:13" ht="15.75" x14ac:dyDescent="0.25">
      <c r="B15" s="1">
        <v>8</v>
      </c>
      <c r="C15" s="16" t="s">
        <v>24</v>
      </c>
      <c r="D15" s="15">
        <v>2646</v>
      </c>
      <c r="E15" s="15">
        <v>517</v>
      </c>
      <c r="F15" s="15">
        <v>2292</v>
      </c>
      <c r="G15" s="17">
        <f t="shared" si="0"/>
        <v>2809</v>
      </c>
      <c r="H15" s="15">
        <v>489</v>
      </c>
      <c r="I15" s="15">
        <v>2164</v>
      </c>
      <c r="J15" s="15">
        <f t="shared" si="1"/>
        <v>2653</v>
      </c>
      <c r="K15" s="18">
        <f t="shared" si="2"/>
        <v>1.0026455026455026</v>
      </c>
      <c r="L15" s="17">
        <v>0</v>
      </c>
      <c r="M15" s="59">
        <f t="shared" si="3"/>
        <v>7</v>
      </c>
    </row>
    <row r="16" spans="2:13" ht="15.75" x14ac:dyDescent="0.25">
      <c r="B16" s="1">
        <v>9</v>
      </c>
      <c r="C16" s="135" t="s">
        <v>15</v>
      </c>
      <c r="D16" s="136">
        <v>2908</v>
      </c>
      <c r="E16" s="136">
        <v>531</v>
      </c>
      <c r="F16" s="136">
        <v>3611</v>
      </c>
      <c r="G16" s="137">
        <f t="shared" si="0"/>
        <v>4142</v>
      </c>
      <c r="H16" s="136">
        <v>483</v>
      </c>
      <c r="I16" s="136">
        <v>2311</v>
      </c>
      <c r="J16" s="136">
        <f t="shared" si="1"/>
        <v>2794</v>
      </c>
      <c r="K16" s="138">
        <f t="shared" si="2"/>
        <v>0.96079779917469055</v>
      </c>
      <c r="L16" s="137">
        <f t="shared" ref="L16:L38" si="4">D16-J16</f>
        <v>114</v>
      </c>
      <c r="M16" s="139"/>
    </row>
    <row r="17" spans="2:13" ht="15.75" x14ac:dyDescent="0.25">
      <c r="B17" s="1">
        <v>10</v>
      </c>
      <c r="C17" s="140" t="s">
        <v>4</v>
      </c>
      <c r="D17" s="141">
        <v>4390</v>
      </c>
      <c r="E17" s="141">
        <v>230</v>
      </c>
      <c r="F17" s="141">
        <v>4522</v>
      </c>
      <c r="G17" s="142">
        <f t="shared" si="0"/>
        <v>4752</v>
      </c>
      <c r="H17" s="141">
        <v>163</v>
      </c>
      <c r="I17" s="141">
        <v>4038</v>
      </c>
      <c r="J17" s="141">
        <f t="shared" si="1"/>
        <v>4201</v>
      </c>
      <c r="K17" s="143">
        <f t="shared" si="2"/>
        <v>0.95694760820045555</v>
      </c>
      <c r="L17" s="137">
        <f t="shared" si="4"/>
        <v>189</v>
      </c>
      <c r="M17" s="139"/>
    </row>
    <row r="18" spans="2:13" ht="15.75" x14ac:dyDescent="0.25">
      <c r="B18" s="1">
        <v>11</v>
      </c>
      <c r="C18" s="104" t="s">
        <v>25</v>
      </c>
      <c r="D18" s="105">
        <v>3939</v>
      </c>
      <c r="E18" s="105">
        <v>1095</v>
      </c>
      <c r="F18" s="105">
        <v>2603</v>
      </c>
      <c r="G18" s="100">
        <f t="shared" si="0"/>
        <v>3698</v>
      </c>
      <c r="H18" s="105">
        <v>1044</v>
      </c>
      <c r="I18" s="105">
        <v>2433</v>
      </c>
      <c r="J18" s="105">
        <f t="shared" si="1"/>
        <v>3477</v>
      </c>
      <c r="K18" s="106">
        <f t="shared" si="2"/>
        <v>0.88271134805788276</v>
      </c>
      <c r="L18" s="100">
        <f t="shared" si="4"/>
        <v>462</v>
      </c>
      <c r="M18" s="101"/>
    </row>
    <row r="19" spans="2:13" ht="15.75" x14ac:dyDescent="0.25">
      <c r="B19" s="1">
        <v>12</v>
      </c>
      <c r="C19" s="104" t="s">
        <v>14</v>
      </c>
      <c r="D19" s="105">
        <v>3681</v>
      </c>
      <c r="E19" s="105">
        <v>533</v>
      </c>
      <c r="F19" s="105">
        <v>3054</v>
      </c>
      <c r="G19" s="100">
        <f t="shared" si="0"/>
        <v>3587</v>
      </c>
      <c r="H19" s="105">
        <v>430</v>
      </c>
      <c r="I19" s="105">
        <v>2708</v>
      </c>
      <c r="J19" s="105">
        <f t="shared" si="1"/>
        <v>3138</v>
      </c>
      <c r="K19" s="106">
        <f t="shared" si="2"/>
        <v>0.85248573757131219</v>
      </c>
      <c r="L19" s="100">
        <f t="shared" si="4"/>
        <v>543</v>
      </c>
      <c r="M19" s="101"/>
    </row>
    <row r="20" spans="2:13" ht="15.75" x14ac:dyDescent="0.25">
      <c r="B20" s="1">
        <v>13</v>
      </c>
      <c r="C20" s="104" t="s">
        <v>12</v>
      </c>
      <c r="D20" s="105">
        <v>3697</v>
      </c>
      <c r="E20" s="105">
        <v>419</v>
      </c>
      <c r="F20" s="105">
        <v>3402</v>
      </c>
      <c r="G20" s="100">
        <f t="shared" si="0"/>
        <v>3821</v>
      </c>
      <c r="H20" s="105">
        <v>263</v>
      </c>
      <c r="I20" s="105">
        <v>2870</v>
      </c>
      <c r="J20" s="105">
        <f t="shared" si="1"/>
        <v>3133</v>
      </c>
      <c r="K20" s="106">
        <f t="shared" si="2"/>
        <v>0.84744387341087368</v>
      </c>
      <c r="L20" s="100">
        <f t="shared" si="4"/>
        <v>564</v>
      </c>
      <c r="M20" s="101"/>
    </row>
    <row r="21" spans="2:13" ht="15.75" x14ac:dyDescent="0.25">
      <c r="B21" s="1">
        <v>14</v>
      </c>
      <c r="C21" s="96" t="s">
        <v>16</v>
      </c>
      <c r="D21" s="97">
        <v>6223</v>
      </c>
      <c r="E21" s="97">
        <v>286</v>
      </c>
      <c r="F21" s="97">
        <v>5708</v>
      </c>
      <c r="G21" s="98">
        <f t="shared" si="0"/>
        <v>5994</v>
      </c>
      <c r="H21" s="97">
        <v>225</v>
      </c>
      <c r="I21" s="97">
        <v>5044</v>
      </c>
      <c r="J21" s="97">
        <f t="shared" si="1"/>
        <v>5269</v>
      </c>
      <c r="K21" s="99">
        <f t="shared" si="2"/>
        <v>0.84669773421179495</v>
      </c>
      <c r="L21" s="100">
        <f t="shared" si="4"/>
        <v>954</v>
      </c>
      <c r="M21" s="101"/>
    </row>
    <row r="22" spans="2:13" ht="15.75" x14ac:dyDescent="0.25">
      <c r="B22" s="1">
        <v>15</v>
      </c>
      <c r="C22" s="104" t="s">
        <v>23</v>
      </c>
      <c r="D22" s="105">
        <v>3530</v>
      </c>
      <c r="E22" s="105">
        <v>1092</v>
      </c>
      <c r="F22" s="105">
        <v>2176</v>
      </c>
      <c r="G22" s="100">
        <f t="shared" si="0"/>
        <v>3268</v>
      </c>
      <c r="H22" s="105">
        <v>999</v>
      </c>
      <c r="I22" s="105">
        <v>1967</v>
      </c>
      <c r="J22" s="105">
        <f t="shared" si="1"/>
        <v>2966</v>
      </c>
      <c r="K22" s="106">
        <f t="shared" si="2"/>
        <v>0.84022662889518418</v>
      </c>
      <c r="L22" s="100">
        <f t="shared" si="4"/>
        <v>564</v>
      </c>
      <c r="M22" s="101"/>
    </row>
    <row r="23" spans="2:13" ht="15.75" x14ac:dyDescent="0.25">
      <c r="B23" s="1">
        <v>16</v>
      </c>
      <c r="C23" s="96" t="s">
        <v>10</v>
      </c>
      <c r="D23" s="97">
        <v>3740</v>
      </c>
      <c r="E23" s="97">
        <v>351</v>
      </c>
      <c r="F23" s="97">
        <v>3197</v>
      </c>
      <c r="G23" s="98">
        <f t="shared" si="0"/>
        <v>3548</v>
      </c>
      <c r="H23" s="97">
        <v>252</v>
      </c>
      <c r="I23" s="97">
        <v>2813</v>
      </c>
      <c r="J23" s="97">
        <f t="shared" si="1"/>
        <v>3065</v>
      </c>
      <c r="K23" s="99">
        <f t="shared" si="2"/>
        <v>0.81951871657754005</v>
      </c>
      <c r="L23" s="100">
        <f t="shared" si="4"/>
        <v>675</v>
      </c>
      <c r="M23" s="101"/>
    </row>
    <row r="24" spans="2:13" ht="15.75" x14ac:dyDescent="0.25">
      <c r="B24" s="1">
        <v>17</v>
      </c>
      <c r="C24" s="96" t="s">
        <v>11</v>
      </c>
      <c r="D24" s="97">
        <v>5697</v>
      </c>
      <c r="E24" s="97">
        <v>437</v>
      </c>
      <c r="F24" s="97">
        <v>4628</v>
      </c>
      <c r="G24" s="98">
        <f t="shared" si="0"/>
        <v>5065</v>
      </c>
      <c r="H24" s="97">
        <v>322</v>
      </c>
      <c r="I24" s="97">
        <v>4278</v>
      </c>
      <c r="J24" s="97">
        <f t="shared" si="1"/>
        <v>4600</v>
      </c>
      <c r="K24" s="99">
        <f t="shared" si="2"/>
        <v>0.80744251360365105</v>
      </c>
      <c r="L24" s="100">
        <f t="shared" si="4"/>
        <v>1097</v>
      </c>
      <c r="M24" s="101"/>
    </row>
    <row r="25" spans="2:13" ht="15.75" x14ac:dyDescent="0.25">
      <c r="B25" s="1">
        <v>18</v>
      </c>
      <c r="C25" s="96" t="s">
        <v>3</v>
      </c>
      <c r="D25" s="97">
        <v>5448</v>
      </c>
      <c r="E25" s="97">
        <v>214</v>
      </c>
      <c r="F25" s="97">
        <v>4789</v>
      </c>
      <c r="G25" s="98">
        <f t="shared" si="0"/>
        <v>5003</v>
      </c>
      <c r="H25" s="97">
        <v>158</v>
      </c>
      <c r="I25" s="97">
        <v>4208</v>
      </c>
      <c r="J25" s="97">
        <f t="shared" si="1"/>
        <v>4366</v>
      </c>
      <c r="K25" s="99">
        <f t="shared" si="2"/>
        <v>0.80139500734214386</v>
      </c>
      <c r="L25" s="100">
        <f t="shared" si="4"/>
        <v>1082</v>
      </c>
      <c r="M25" s="101"/>
    </row>
    <row r="26" spans="2:13" ht="15.75" x14ac:dyDescent="0.25">
      <c r="B26" s="1">
        <v>19</v>
      </c>
      <c r="C26" s="2" t="s">
        <v>21</v>
      </c>
      <c r="D26" s="1">
        <v>3819</v>
      </c>
      <c r="E26" s="1">
        <v>189</v>
      </c>
      <c r="F26" s="1">
        <v>3613</v>
      </c>
      <c r="G26" s="3">
        <f t="shared" si="0"/>
        <v>3802</v>
      </c>
      <c r="H26" s="1">
        <v>113</v>
      </c>
      <c r="I26" s="1">
        <v>2938</v>
      </c>
      <c r="J26" s="1">
        <f t="shared" si="1"/>
        <v>3051</v>
      </c>
      <c r="K26" s="5">
        <f t="shared" si="2"/>
        <v>0.79890023566378632</v>
      </c>
      <c r="L26" s="3">
        <f t="shared" si="4"/>
        <v>768</v>
      </c>
      <c r="M26" s="45"/>
    </row>
    <row r="27" spans="2:13" ht="15.75" x14ac:dyDescent="0.25">
      <c r="B27" s="1">
        <v>20</v>
      </c>
      <c r="C27" s="2" t="s">
        <v>22</v>
      </c>
      <c r="D27" s="1">
        <v>7859</v>
      </c>
      <c r="E27" s="1">
        <v>1144</v>
      </c>
      <c r="F27" s="1">
        <v>6048</v>
      </c>
      <c r="G27" s="3">
        <f t="shared" si="0"/>
        <v>7192</v>
      </c>
      <c r="H27" s="1">
        <v>1051</v>
      </c>
      <c r="I27" s="1">
        <v>5217</v>
      </c>
      <c r="J27" s="1">
        <f t="shared" si="1"/>
        <v>6268</v>
      </c>
      <c r="K27" s="5">
        <f t="shared" si="2"/>
        <v>0.7975569410866522</v>
      </c>
      <c r="L27" s="3">
        <f t="shared" si="4"/>
        <v>1591</v>
      </c>
      <c r="M27" s="45"/>
    </row>
    <row r="28" spans="2:13" ht="15.75" x14ac:dyDescent="0.25">
      <c r="B28" s="1">
        <v>21</v>
      </c>
      <c r="C28" s="27" t="s">
        <v>8</v>
      </c>
      <c r="D28" s="26">
        <v>10056</v>
      </c>
      <c r="E28" s="26">
        <v>2717</v>
      </c>
      <c r="F28" s="26">
        <v>6300</v>
      </c>
      <c r="G28" s="28">
        <f t="shared" si="0"/>
        <v>9017</v>
      </c>
      <c r="H28" s="26">
        <v>2316</v>
      </c>
      <c r="I28" s="26">
        <v>5690</v>
      </c>
      <c r="J28" s="26">
        <f t="shared" si="1"/>
        <v>8006</v>
      </c>
      <c r="K28" s="29">
        <f t="shared" si="2"/>
        <v>0.7961416070007955</v>
      </c>
      <c r="L28" s="3">
        <f t="shared" si="4"/>
        <v>2050</v>
      </c>
      <c r="M28" s="45"/>
    </row>
    <row r="29" spans="2:13" ht="15.75" x14ac:dyDescent="0.25">
      <c r="B29" s="1">
        <v>22</v>
      </c>
      <c r="C29" s="27" t="s">
        <v>5</v>
      </c>
      <c r="D29" s="26">
        <v>5677</v>
      </c>
      <c r="E29" s="26">
        <v>183</v>
      </c>
      <c r="F29" s="26">
        <v>5050</v>
      </c>
      <c r="G29" s="28">
        <f t="shared" si="0"/>
        <v>5233</v>
      </c>
      <c r="H29" s="26">
        <v>151</v>
      </c>
      <c r="I29" s="26">
        <v>4343</v>
      </c>
      <c r="J29" s="26">
        <f t="shared" si="1"/>
        <v>4494</v>
      </c>
      <c r="K29" s="29">
        <f t="shared" si="2"/>
        <v>0.79161528976572137</v>
      </c>
      <c r="L29" s="3">
        <f t="shared" si="4"/>
        <v>1183</v>
      </c>
      <c r="M29" s="45"/>
    </row>
    <row r="30" spans="2:13" ht="15.75" x14ac:dyDescent="0.25">
      <c r="B30" s="1">
        <v>23</v>
      </c>
      <c r="C30" s="27" t="s">
        <v>19</v>
      </c>
      <c r="D30" s="26">
        <v>6342</v>
      </c>
      <c r="E30" s="26">
        <v>526</v>
      </c>
      <c r="F30" s="26">
        <v>5343</v>
      </c>
      <c r="G30" s="28">
        <f t="shared" si="0"/>
        <v>5869</v>
      </c>
      <c r="H30" s="26">
        <v>419</v>
      </c>
      <c r="I30" s="26">
        <v>4597</v>
      </c>
      <c r="J30" s="26">
        <f t="shared" si="1"/>
        <v>5016</v>
      </c>
      <c r="K30" s="29">
        <f t="shared" si="2"/>
        <v>0.79091769157994318</v>
      </c>
      <c r="L30" s="3">
        <f t="shared" si="4"/>
        <v>1326</v>
      </c>
      <c r="M30" s="45"/>
    </row>
    <row r="31" spans="2:13" ht="15.75" x14ac:dyDescent="0.25">
      <c r="B31" s="1">
        <v>24</v>
      </c>
      <c r="C31" s="2" t="s">
        <v>6</v>
      </c>
      <c r="D31" s="1">
        <v>4960</v>
      </c>
      <c r="E31" s="1">
        <v>588</v>
      </c>
      <c r="F31" s="1">
        <v>3915</v>
      </c>
      <c r="G31" s="3">
        <f t="shared" si="0"/>
        <v>4503</v>
      </c>
      <c r="H31" s="1">
        <v>422</v>
      </c>
      <c r="I31" s="1">
        <v>3478</v>
      </c>
      <c r="J31" s="1">
        <f t="shared" si="1"/>
        <v>3900</v>
      </c>
      <c r="K31" s="5">
        <f t="shared" si="2"/>
        <v>0.78629032258064513</v>
      </c>
      <c r="L31" s="3">
        <f t="shared" si="4"/>
        <v>1060</v>
      </c>
      <c r="M31" s="45"/>
    </row>
    <row r="32" spans="2:13" ht="15.75" x14ac:dyDescent="0.25">
      <c r="B32" s="1">
        <v>25</v>
      </c>
      <c r="C32" s="27" t="s">
        <v>7</v>
      </c>
      <c r="D32" s="26">
        <v>6630</v>
      </c>
      <c r="E32" s="26">
        <v>899</v>
      </c>
      <c r="F32" s="26">
        <v>4393</v>
      </c>
      <c r="G32" s="28">
        <f t="shared" si="0"/>
        <v>5292</v>
      </c>
      <c r="H32" s="26">
        <v>734</v>
      </c>
      <c r="I32" s="26">
        <v>4432</v>
      </c>
      <c r="J32" s="26">
        <f t="shared" si="1"/>
        <v>5166</v>
      </c>
      <c r="K32" s="29">
        <f t="shared" si="2"/>
        <v>0.77918552036199096</v>
      </c>
      <c r="L32" s="3">
        <f t="shared" si="4"/>
        <v>1464</v>
      </c>
      <c r="M32" s="45"/>
    </row>
    <row r="33" spans="2:13" ht="15.75" x14ac:dyDescent="0.25">
      <c r="B33" s="1">
        <v>26</v>
      </c>
      <c r="C33" s="27" t="s">
        <v>20</v>
      </c>
      <c r="D33" s="26">
        <v>8739</v>
      </c>
      <c r="E33" s="26">
        <v>415</v>
      </c>
      <c r="F33" s="26">
        <v>7258</v>
      </c>
      <c r="G33" s="28">
        <f t="shared" si="0"/>
        <v>7673</v>
      </c>
      <c r="H33" s="26">
        <v>287</v>
      </c>
      <c r="I33" s="26">
        <v>6306</v>
      </c>
      <c r="J33" s="26">
        <f t="shared" si="1"/>
        <v>6593</v>
      </c>
      <c r="K33" s="29">
        <f t="shared" si="2"/>
        <v>0.75443414578327039</v>
      </c>
      <c r="L33" s="3">
        <f t="shared" si="4"/>
        <v>2146</v>
      </c>
      <c r="M33" s="45"/>
    </row>
    <row r="34" spans="2:13" ht="15.75" x14ac:dyDescent="0.25">
      <c r="B34" s="1">
        <v>27</v>
      </c>
      <c r="C34" s="27" t="s">
        <v>17</v>
      </c>
      <c r="D34" s="26">
        <v>3708</v>
      </c>
      <c r="E34" s="26">
        <v>495</v>
      </c>
      <c r="F34" s="26">
        <v>2978</v>
      </c>
      <c r="G34" s="28">
        <f t="shared" si="0"/>
        <v>3473</v>
      </c>
      <c r="H34" s="26">
        <v>330</v>
      </c>
      <c r="I34" s="26">
        <v>2380</v>
      </c>
      <c r="J34" s="26">
        <f t="shared" si="1"/>
        <v>2710</v>
      </c>
      <c r="K34" s="29">
        <f t="shared" si="2"/>
        <v>0.73085221143473567</v>
      </c>
      <c r="L34" s="3">
        <f t="shared" si="4"/>
        <v>998</v>
      </c>
      <c r="M34" s="45"/>
    </row>
    <row r="35" spans="2:13" ht="15.75" x14ac:dyDescent="0.25">
      <c r="B35" s="1">
        <v>28</v>
      </c>
      <c r="C35" s="27" t="s">
        <v>18</v>
      </c>
      <c r="D35" s="26">
        <v>4699</v>
      </c>
      <c r="E35" s="26">
        <v>1221</v>
      </c>
      <c r="F35" s="26">
        <v>2767</v>
      </c>
      <c r="G35" s="28">
        <f t="shared" si="0"/>
        <v>3988</v>
      </c>
      <c r="H35" s="26">
        <v>1054</v>
      </c>
      <c r="I35" s="26">
        <v>2334</v>
      </c>
      <c r="J35" s="26">
        <f t="shared" si="1"/>
        <v>3388</v>
      </c>
      <c r="K35" s="29">
        <f t="shared" si="2"/>
        <v>0.72100446903596505</v>
      </c>
      <c r="L35" s="3">
        <f t="shared" si="4"/>
        <v>1311</v>
      </c>
      <c r="M35" s="45"/>
    </row>
    <row r="36" spans="2:13" ht="15.75" x14ac:dyDescent="0.25">
      <c r="B36" s="1">
        <v>29</v>
      </c>
      <c r="C36" s="27" t="s">
        <v>2</v>
      </c>
      <c r="D36" s="26">
        <v>5057</v>
      </c>
      <c r="E36" s="26">
        <v>214</v>
      </c>
      <c r="F36" s="26">
        <v>4477</v>
      </c>
      <c r="G36" s="28">
        <f t="shared" si="0"/>
        <v>4691</v>
      </c>
      <c r="H36" s="26">
        <v>120</v>
      </c>
      <c r="I36" s="26">
        <v>3505</v>
      </c>
      <c r="J36" s="26">
        <f t="shared" si="1"/>
        <v>3625</v>
      </c>
      <c r="K36" s="29">
        <f t="shared" si="2"/>
        <v>0.71682815898754204</v>
      </c>
      <c r="L36" s="3">
        <f t="shared" si="4"/>
        <v>1432</v>
      </c>
      <c r="M36" s="45"/>
    </row>
    <row r="37" spans="2:13" ht="15.75" x14ac:dyDescent="0.25">
      <c r="B37" s="1">
        <v>30</v>
      </c>
      <c r="C37" s="27" t="s">
        <v>1</v>
      </c>
      <c r="D37" s="26">
        <v>11328</v>
      </c>
      <c r="E37" s="26">
        <v>226</v>
      </c>
      <c r="F37" s="26">
        <v>9477</v>
      </c>
      <c r="G37" s="28">
        <f t="shared" si="0"/>
        <v>9703</v>
      </c>
      <c r="H37" s="26">
        <v>150</v>
      </c>
      <c r="I37" s="26">
        <v>7798</v>
      </c>
      <c r="J37" s="26">
        <f t="shared" si="1"/>
        <v>7948</v>
      </c>
      <c r="K37" s="29">
        <f t="shared" si="2"/>
        <v>0.70162429378531077</v>
      </c>
      <c r="L37" s="3">
        <f t="shared" si="4"/>
        <v>3380</v>
      </c>
      <c r="M37" s="45"/>
    </row>
    <row r="38" spans="2:13" ht="15.75" x14ac:dyDescent="0.25">
      <c r="B38" s="1">
        <v>31</v>
      </c>
      <c r="C38" s="21" t="s">
        <v>9</v>
      </c>
      <c r="D38" s="20">
        <v>7526</v>
      </c>
      <c r="E38" s="20">
        <v>338</v>
      </c>
      <c r="F38" s="20">
        <v>5311</v>
      </c>
      <c r="G38" s="22">
        <f t="shared" si="0"/>
        <v>5649</v>
      </c>
      <c r="H38" s="20">
        <v>236</v>
      </c>
      <c r="I38" s="20">
        <v>4691</v>
      </c>
      <c r="J38" s="20">
        <f t="shared" si="1"/>
        <v>4927</v>
      </c>
      <c r="K38" s="23">
        <f t="shared" si="2"/>
        <v>0.65466383204889711</v>
      </c>
      <c r="L38" s="79">
        <f t="shared" si="4"/>
        <v>2599</v>
      </c>
      <c r="M38" s="80"/>
    </row>
    <row r="39" spans="2:13" ht="15.75" x14ac:dyDescent="0.25">
      <c r="B39" s="156" t="s">
        <v>32</v>
      </c>
      <c r="C39" s="156"/>
      <c r="D39" s="146">
        <f t="shared" ref="D39:J39" si="5">SUM(D8:D38)</f>
        <v>151176</v>
      </c>
      <c r="E39" s="7">
        <f t="shared" si="5"/>
        <v>16993</v>
      </c>
      <c r="F39" s="7">
        <f t="shared" si="5"/>
        <v>126337</v>
      </c>
      <c r="G39" s="8">
        <f t="shared" si="5"/>
        <v>143330</v>
      </c>
      <c r="H39" s="7">
        <f t="shared" si="5"/>
        <v>14215</v>
      </c>
      <c r="I39" s="7">
        <f t="shared" si="5"/>
        <v>110699</v>
      </c>
      <c r="J39" s="7">
        <f t="shared" si="5"/>
        <v>124914</v>
      </c>
      <c r="K39" s="14">
        <f t="shared" ref="K39" si="6">J39/D39</f>
        <v>0.82628194951579614</v>
      </c>
      <c r="L39" s="8">
        <f>SUM(L8:L38)</f>
        <v>27552</v>
      </c>
      <c r="M39" s="45"/>
    </row>
  </sheetData>
  <sortState ref="C8:M38">
    <sortCondition descending="1" ref="K8:K38"/>
  </sortState>
  <mergeCells count="13">
    <mergeCell ref="M5:M7"/>
    <mergeCell ref="E6:G6"/>
    <mergeCell ref="H6:J6"/>
    <mergeCell ref="B39:C39"/>
    <mergeCell ref="B2:L2"/>
    <mergeCell ref="B3:L3"/>
    <mergeCell ref="B4:L4"/>
    <mergeCell ref="B5:B7"/>
    <mergeCell ref="C5:C7"/>
    <mergeCell ref="D5:D7"/>
    <mergeCell ref="E5:J5"/>
    <mergeCell ref="K5:K7"/>
    <mergeCell ref="L5:L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9"/>
  <sheetViews>
    <sheetView workbookViewId="0">
      <selection activeCell="O6" sqref="A1:XFD1048576"/>
    </sheetView>
  </sheetViews>
  <sheetFormatPr defaultRowHeight="12.75" x14ac:dyDescent="0.2"/>
  <cols>
    <col min="1" max="2" width="9.140625" style="71"/>
    <col min="3" max="3" width="14.5703125" style="71" customWidth="1"/>
    <col min="4" max="4" width="11.7109375" style="71" customWidth="1"/>
    <col min="5" max="5" width="12.140625" style="71" customWidth="1"/>
    <col min="6" max="7" width="11.5703125" style="71" customWidth="1"/>
    <col min="8" max="8" width="11.140625" style="71" customWidth="1"/>
    <col min="9" max="9" width="10.7109375" style="71" customWidth="1"/>
    <col min="10" max="10" width="11.85546875" style="71" customWidth="1"/>
    <col min="11" max="11" width="12.7109375" style="71" customWidth="1"/>
    <col min="12" max="12" width="14.42578125" style="71" customWidth="1"/>
    <col min="13" max="16384" width="9.140625" style="71"/>
  </cols>
  <sheetData>
    <row r="2" spans="2:13" ht="11.25" customHeight="1" x14ac:dyDescent="0.2"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2:13" ht="65.25" customHeight="1" x14ac:dyDescent="0.2">
      <c r="B3" s="152" t="s">
        <v>70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</row>
    <row r="4" spans="2:13" ht="16.5" x14ac:dyDescent="0.2"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</row>
    <row r="5" spans="2:13" ht="22.5" customHeight="1" x14ac:dyDescent="0.2">
      <c r="B5" s="153" t="s">
        <v>0</v>
      </c>
      <c r="C5" s="153" t="s">
        <v>33</v>
      </c>
      <c r="D5" s="153" t="s">
        <v>39</v>
      </c>
      <c r="E5" s="156" t="s">
        <v>34</v>
      </c>
      <c r="F5" s="156"/>
      <c r="G5" s="156"/>
      <c r="H5" s="156"/>
      <c r="I5" s="156"/>
      <c r="J5" s="156"/>
      <c r="K5" s="153" t="s">
        <v>40</v>
      </c>
      <c r="L5" s="151" t="s">
        <v>55</v>
      </c>
      <c r="M5" s="159" t="s">
        <v>50</v>
      </c>
    </row>
    <row r="6" spans="2:13" ht="48.75" customHeight="1" x14ac:dyDescent="0.2">
      <c r="B6" s="154"/>
      <c r="C6" s="154"/>
      <c r="D6" s="154"/>
      <c r="E6" s="151" t="s">
        <v>35</v>
      </c>
      <c r="F6" s="151"/>
      <c r="G6" s="151"/>
      <c r="H6" s="151" t="s">
        <v>36</v>
      </c>
      <c r="I6" s="151"/>
      <c r="J6" s="151"/>
      <c r="K6" s="154"/>
      <c r="L6" s="151"/>
      <c r="M6" s="159"/>
    </row>
    <row r="7" spans="2:13" ht="63" x14ac:dyDescent="0.2">
      <c r="B7" s="155"/>
      <c r="C7" s="155"/>
      <c r="D7" s="155"/>
      <c r="E7" s="9" t="s">
        <v>41</v>
      </c>
      <c r="F7" s="144" t="s">
        <v>42</v>
      </c>
      <c r="G7" s="144" t="s">
        <v>43</v>
      </c>
      <c r="H7" s="144" t="s">
        <v>38</v>
      </c>
      <c r="I7" s="144" t="s">
        <v>37</v>
      </c>
      <c r="J7" s="144" t="s">
        <v>43</v>
      </c>
      <c r="K7" s="155"/>
      <c r="L7" s="151"/>
      <c r="M7" s="159"/>
    </row>
    <row r="8" spans="2:13" ht="15.75" x14ac:dyDescent="0.25">
      <c r="B8" s="1">
        <v>1</v>
      </c>
      <c r="C8" s="16" t="s">
        <v>30</v>
      </c>
      <c r="D8" s="15">
        <v>2402</v>
      </c>
      <c r="E8" s="15">
        <v>76</v>
      </c>
      <c r="F8" s="15">
        <v>3112</v>
      </c>
      <c r="G8" s="17">
        <f t="shared" ref="G8:G38" si="0">SUM(E8:F8)</f>
        <v>3188</v>
      </c>
      <c r="H8" s="15">
        <v>60</v>
      </c>
      <c r="I8" s="15">
        <v>2815</v>
      </c>
      <c r="J8" s="15">
        <f t="shared" ref="J8:J38" si="1">SUM(H8:I8)</f>
        <v>2875</v>
      </c>
      <c r="K8" s="18">
        <f t="shared" ref="K8:K38" si="2">J8/D8</f>
        <v>1.1969192339716903</v>
      </c>
      <c r="L8" s="17">
        <v>0</v>
      </c>
      <c r="M8" s="59">
        <f t="shared" ref="M8:M15" si="3">J8-D8</f>
        <v>473</v>
      </c>
    </row>
    <row r="9" spans="2:13" ht="15.75" x14ac:dyDescent="0.25">
      <c r="B9" s="1">
        <v>2</v>
      </c>
      <c r="C9" s="16" t="s">
        <v>27</v>
      </c>
      <c r="D9" s="15">
        <v>1884</v>
      </c>
      <c r="E9" s="15">
        <v>117</v>
      </c>
      <c r="F9" s="15">
        <v>2221</v>
      </c>
      <c r="G9" s="17">
        <f t="shared" si="0"/>
        <v>2338</v>
      </c>
      <c r="H9" s="15">
        <v>88</v>
      </c>
      <c r="I9" s="15">
        <v>2124</v>
      </c>
      <c r="J9" s="15">
        <f t="shared" si="1"/>
        <v>2212</v>
      </c>
      <c r="K9" s="18">
        <f t="shared" si="2"/>
        <v>1.1740976645435244</v>
      </c>
      <c r="L9" s="17">
        <v>0</v>
      </c>
      <c r="M9" s="59">
        <f t="shared" si="3"/>
        <v>328</v>
      </c>
    </row>
    <row r="10" spans="2:13" ht="15.75" x14ac:dyDescent="0.25">
      <c r="B10" s="1">
        <v>3</v>
      </c>
      <c r="C10" s="16" t="s">
        <v>29</v>
      </c>
      <c r="D10" s="15">
        <v>2116</v>
      </c>
      <c r="E10" s="15">
        <v>393</v>
      </c>
      <c r="F10" s="15">
        <v>1983</v>
      </c>
      <c r="G10" s="17">
        <f t="shared" si="0"/>
        <v>2376</v>
      </c>
      <c r="H10" s="15">
        <v>380</v>
      </c>
      <c r="I10" s="15">
        <v>1883</v>
      </c>
      <c r="J10" s="15">
        <f t="shared" si="1"/>
        <v>2263</v>
      </c>
      <c r="K10" s="18">
        <f t="shared" si="2"/>
        <v>1.0694706994328922</v>
      </c>
      <c r="L10" s="17">
        <v>0</v>
      </c>
      <c r="M10" s="59">
        <f t="shared" si="3"/>
        <v>147</v>
      </c>
    </row>
    <row r="11" spans="2:13" ht="15.75" x14ac:dyDescent="0.25">
      <c r="B11" s="1">
        <v>4</v>
      </c>
      <c r="C11" s="38" t="s">
        <v>13</v>
      </c>
      <c r="D11" s="39">
        <v>4210</v>
      </c>
      <c r="E11" s="39">
        <v>116</v>
      </c>
      <c r="F11" s="39">
        <v>4521</v>
      </c>
      <c r="G11" s="40">
        <f t="shared" si="0"/>
        <v>4637</v>
      </c>
      <c r="H11" s="39">
        <v>100</v>
      </c>
      <c r="I11" s="39">
        <v>4296</v>
      </c>
      <c r="J11" s="15">
        <f t="shared" si="1"/>
        <v>4396</v>
      </c>
      <c r="K11" s="41">
        <f t="shared" si="2"/>
        <v>1.0441805225653207</v>
      </c>
      <c r="L11" s="17">
        <v>0</v>
      </c>
      <c r="M11" s="59">
        <f t="shared" si="3"/>
        <v>186</v>
      </c>
    </row>
    <row r="12" spans="2:13" ht="15.75" x14ac:dyDescent="0.25">
      <c r="B12" s="1">
        <v>5</v>
      </c>
      <c r="C12" s="16" t="s">
        <v>31</v>
      </c>
      <c r="D12" s="15">
        <v>3557</v>
      </c>
      <c r="E12" s="15">
        <v>1047</v>
      </c>
      <c r="F12" s="15">
        <v>2826</v>
      </c>
      <c r="G12" s="17">
        <f t="shared" si="0"/>
        <v>3873</v>
      </c>
      <c r="H12" s="15">
        <v>1022</v>
      </c>
      <c r="I12" s="15">
        <v>2652</v>
      </c>
      <c r="J12" s="15">
        <f t="shared" si="1"/>
        <v>3674</v>
      </c>
      <c r="K12" s="18">
        <f t="shared" si="2"/>
        <v>1.0328928872645489</v>
      </c>
      <c r="L12" s="17">
        <v>0</v>
      </c>
      <c r="M12" s="59">
        <f t="shared" si="3"/>
        <v>117</v>
      </c>
    </row>
    <row r="13" spans="2:13" ht="15.75" x14ac:dyDescent="0.25">
      <c r="B13" s="1">
        <v>6</v>
      </c>
      <c r="C13" s="16" t="s">
        <v>26</v>
      </c>
      <c r="D13" s="15">
        <v>1519</v>
      </c>
      <c r="E13" s="15">
        <v>263</v>
      </c>
      <c r="F13" s="15">
        <v>1463</v>
      </c>
      <c r="G13" s="17">
        <f t="shared" si="0"/>
        <v>1726</v>
      </c>
      <c r="H13" s="15">
        <v>239</v>
      </c>
      <c r="I13" s="15">
        <v>1315</v>
      </c>
      <c r="J13" s="15">
        <f t="shared" si="1"/>
        <v>1554</v>
      </c>
      <c r="K13" s="18">
        <f t="shared" si="2"/>
        <v>1.0230414746543779</v>
      </c>
      <c r="L13" s="17">
        <v>0</v>
      </c>
      <c r="M13" s="59">
        <f t="shared" si="3"/>
        <v>35</v>
      </c>
    </row>
    <row r="14" spans="2:13" ht="15.75" x14ac:dyDescent="0.25">
      <c r="B14" s="1">
        <v>7</v>
      </c>
      <c r="C14" s="16" t="s">
        <v>28</v>
      </c>
      <c r="D14" s="15">
        <v>3189</v>
      </c>
      <c r="E14" s="15">
        <v>119</v>
      </c>
      <c r="F14" s="15">
        <v>3319</v>
      </c>
      <c r="G14" s="17">
        <f t="shared" si="0"/>
        <v>3438</v>
      </c>
      <c r="H14" s="15">
        <v>112</v>
      </c>
      <c r="I14" s="15">
        <v>3104</v>
      </c>
      <c r="J14" s="15">
        <f t="shared" si="1"/>
        <v>3216</v>
      </c>
      <c r="K14" s="18">
        <f t="shared" si="2"/>
        <v>1.0084666039510819</v>
      </c>
      <c r="L14" s="17">
        <v>0</v>
      </c>
      <c r="M14" s="59">
        <f t="shared" si="3"/>
        <v>27</v>
      </c>
    </row>
    <row r="15" spans="2:13" ht="15.75" x14ac:dyDescent="0.25">
      <c r="B15" s="1">
        <v>8</v>
      </c>
      <c r="C15" s="16" t="s">
        <v>24</v>
      </c>
      <c r="D15" s="15">
        <v>2646</v>
      </c>
      <c r="E15" s="15">
        <v>517</v>
      </c>
      <c r="F15" s="15">
        <v>2292</v>
      </c>
      <c r="G15" s="17">
        <f t="shared" si="0"/>
        <v>2809</v>
      </c>
      <c r="H15" s="15">
        <v>489</v>
      </c>
      <c r="I15" s="15">
        <v>2164</v>
      </c>
      <c r="J15" s="15">
        <f t="shared" si="1"/>
        <v>2653</v>
      </c>
      <c r="K15" s="18">
        <f t="shared" si="2"/>
        <v>1.0026455026455026</v>
      </c>
      <c r="L15" s="17">
        <v>0</v>
      </c>
      <c r="M15" s="59">
        <f t="shared" si="3"/>
        <v>7</v>
      </c>
    </row>
    <row r="16" spans="2:13" ht="15.75" x14ac:dyDescent="0.25">
      <c r="B16" s="1">
        <v>9</v>
      </c>
      <c r="C16" s="140" t="s">
        <v>4</v>
      </c>
      <c r="D16" s="141">
        <v>4390</v>
      </c>
      <c r="E16" s="141">
        <v>225</v>
      </c>
      <c r="F16" s="141">
        <v>4563</v>
      </c>
      <c r="G16" s="142">
        <f t="shared" si="0"/>
        <v>4788</v>
      </c>
      <c r="H16" s="141">
        <v>198</v>
      </c>
      <c r="I16" s="141">
        <v>4098</v>
      </c>
      <c r="J16" s="141">
        <f t="shared" si="1"/>
        <v>4296</v>
      </c>
      <c r="K16" s="143">
        <f t="shared" si="2"/>
        <v>0.9785876993166287</v>
      </c>
      <c r="L16" s="137">
        <f t="shared" ref="L16:L38" si="4">D16-J16</f>
        <v>94</v>
      </c>
      <c r="M16" s="139"/>
    </row>
    <row r="17" spans="2:13" ht="15.75" x14ac:dyDescent="0.25">
      <c r="B17" s="1">
        <v>10</v>
      </c>
      <c r="C17" s="135" t="s">
        <v>15</v>
      </c>
      <c r="D17" s="136">
        <v>2908</v>
      </c>
      <c r="E17" s="136">
        <v>532</v>
      </c>
      <c r="F17" s="136">
        <v>2619</v>
      </c>
      <c r="G17" s="137">
        <f t="shared" si="0"/>
        <v>3151</v>
      </c>
      <c r="H17" s="136">
        <v>489</v>
      </c>
      <c r="I17" s="136">
        <v>2343</v>
      </c>
      <c r="J17" s="136">
        <f t="shared" si="1"/>
        <v>2832</v>
      </c>
      <c r="K17" s="138">
        <f t="shared" si="2"/>
        <v>0.97386519944979366</v>
      </c>
      <c r="L17" s="137">
        <f t="shared" si="4"/>
        <v>76</v>
      </c>
      <c r="M17" s="139"/>
    </row>
    <row r="18" spans="2:13" ht="15.75" x14ac:dyDescent="0.25">
      <c r="B18" s="1">
        <v>11</v>
      </c>
      <c r="C18" s="104" t="s">
        <v>25</v>
      </c>
      <c r="D18" s="105">
        <v>3939</v>
      </c>
      <c r="E18" s="105">
        <v>1100</v>
      </c>
      <c r="F18" s="105">
        <v>2606</v>
      </c>
      <c r="G18" s="100">
        <f t="shared" si="0"/>
        <v>3706</v>
      </c>
      <c r="H18" s="105">
        <v>1049</v>
      </c>
      <c r="I18" s="105">
        <v>2447</v>
      </c>
      <c r="J18" s="105">
        <f t="shared" si="1"/>
        <v>3496</v>
      </c>
      <c r="K18" s="106">
        <f t="shared" si="2"/>
        <v>0.88753490733688756</v>
      </c>
      <c r="L18" s="100">
        <f t="shared" si="4"/>
        <v>443</v>
      </c>
      <c r="M18" s="101"/>
    </row>
    <row r="19" spans="2:13" ht="15.75" x14ac:dyDescent="0.25">
      <c r="B19" s="1">
        <v>12</v>
      </c>
      <c r="C19" s="104" t="s">
        <v>12</v>
      </c>
      <c r="D19" s="105">
        <v>3697</v>
      </c>
      <c r="E19" s="105">
        <v>417</v>
      </c>
      <c r="F19" s="105">
        <v>3417</v>
      </c>
      <c r="G19" s="100">
        <f t="shared" si="0"/>
        <v>3834</v>
      </c>
      <c r="H19" s="105">
        <v>262</v>
      </c>
      <c r="I19" s="105">
        <v>2902</v>
      </c>
      <c r="J19" s="105">
        <f t="shared" si="1"/>
        <v>3164</v>
      </c>
      <c r="K19" s="106">
        <f t="shared" si="2"/>
        <v>0.85582905058155256</v>
      </c>
      <c r="L19" s="100">
        <f t="shared" si="4"/>
        <v>533</v>
      </c>
      <c r="M19" s="101"/>
    </row>
    <row r="20" spans="2:13" ht="15.75" x14ac:dyDescent="0.25">
      <c r="B20" s="1">
        <v>13</v>
      </c>
      <c r="C20" s="104" t="s">
        <v>14</v>
      </c>
      <c r="D20" s="105">
        <v>3681</v>
      </c>
      <c r="E20" s="105">
        <v>533</v>
      </c>
      <c r="F20" s="105">
        <v>3055</v>
      </c>
      <c r="G20" s="100">
        <f t="shared" si="0"/>
        <v>3588</v>
      </c>
      <c r="H20" s="105">
        <v>429</v>
      </c>
      <c r="I20" s="105">
        <v>2711</v>
      </c>
      <c r="J20" s="105">
        <f t="shared" si="1"/>
        <v>3140</v>
      </c>
      <c r="K20" s="106">
        <f t="shared" si="2"/>
        <v>0.8530290681879924</v>
      </c>
      <c r="L20" s="100">
        <f t="shared" si="4"/>
        <v>541</v>
      </c>
      <c r="M20" s="101"/>
    </row>
    <row r="21" spans="2:13" ht="15.75" x14ac:dyDescent="0.25">
      <c r="B21" s="1">
        <v>14</v>
      </c>
      <c r="C21" s="96" t="s">
        <v>16</v>
      </c>
      <c r="D21" s="97">
        <v>6223</v>
      </c>
      <c r="E21" s="97">
        <v>285</v>
      </c>
      <c r="F21" s="97">
        <v>5724</v>
      </c>
      <c r="G21" s="98">
        <f t="shared" si="0"/>
        <v>6009</v>
      </c>
      <c r="H21" s="97">
        <v>223</v>
      </c>
      <c r="I21" s="97">
        <v>5060</v>
      </c>
      <c r="J21" s="97">
        <f t="shared" si="1"/>
        <v>5283</v>
      </c>
      <c r="K21" s="99">
        <f t="shared" si="2"/>
        <v>0.84894745299694685</v>
      </c>
      <c r="L21" s="100">
        <f t="shared" si="4"/>
        <v>940</v>
      </c>
      <c r="M21" s="101"/>
    </row>
    <row r="22" spans="2:13" ht="15.75" x14ac:dyDescent="0.25">
      <c r="B22" s="1">
        <v>15</v>
      </c>
      <c r="C22" s="104" t="s">
        <v>23</v>
      </c>
      <c r="D22" s="105">
        <v>3530</v>
      </c>
      <c r="E22" s="105">
        <v>960</v>
      </c>
      <c r="F22" s="105">
        <v>2397</v>
      </c>
      <c r="G22" s="100">
        <f t="shared" si="0"/>
        <v>3357</v>
      </c>
      <c r="H22" s="105">
        <v>879</v>
      </c>
      <c r="I22" s="105">
        <v>2093</v>
      </c>
      <c r="J22" s="105">
        <f t="shared" si="1"/>
        <v>2972</v>
      </c>
      <c r="K22" s="106">
        <f t="shared" si="2"/>
        <v>0.84192634560906521</v>
      </c>
      <c r="L22" s="100">
        <f t="shared" si="4"/>
        <v>558</v>
      </c>
      <c r="M22" s="101"/>
    </row>
    <row r="23" spans="2:13" ht="15.75" x14ac:dyDescent="0.25">
      <c r="B23" s="1">
        <v>16</v>
      </c>
      <c r="C23" s="96" t="s">
        <v>5</v>
      </c>
      <c r="D23" s="97">
        <v>5677</v>
      </c>
      <c r="E23" s="97">
        <v>181</v>
      </c>
      <c r="F23" s="97">
        <v>5159</v>
      </c>
      <c r="G23" s="98">
        <f t="shared" si="0"/>
        <v>5340</v>
      </c>
      <c r="H23" s="97">
        <v>151</v>
      </c>
      <c r="I23" s="97">
        <v>4589</v>
      </c>
      <c r="J23" s="97">
        <f t="shared" si="1"/>
        <v>4740</v>
      </c>
      <c r="K23" s="99">
        <f t="shared" si="2"/>
        <v>0.83494803593447242</v>
      </c>
      <c r="L23" s="100">
        <f t="shared" si="4"/>
        <v>937</v>
      </c>
      <c r="M23" s="101"/>
    </row>
    <row r="24" spans="2:13" ht="15.75" x14ac:dyDescent="0.25">
      <c r="B24" s="1">
        <v>17</v>
      </c>
      <c r="C24" s="96" t="s">
        <v>19</v>
      </c>
      <c r="D24" s="97">
        <v>6342</v>
      </c>
      <c r="E24" s="97">
        <v>503</v>
      </c>
      <c r="F24" s="97">
        <v>5478</v>
      </c>
      <c r="G24" s="98">
        <f t="shared" si="0"/>
        <v>5981</v>
      </c>
      <c r="H24" s="97">
        <v>401</v>
      </c>
      <c r="I24" s="97">
        <v>4823</v>
      </c>
      <c r="J24" s="97">
        <f t="shared" si="1"/>
        <v>5224</v>
      </c>
      <c r="K24" s="99">
        <f t="shared" si="2"/>
        <v>0.82371491643014827</v>
      </c>
      <c r="L24" s="100">
        <f t="shared" si="4"/>
        <v>1118</v>
      </c>
      <c r="M24" s="101"/>
    </row>
    <row r="25" spans="2:13" ht="15.75" x14ac:dyDescent="0.25">
      <c r="B25" s="1">
        <v>18</v>
      </c>
      <c r="C25" s="96" t="s">
        <v>10</v>
      </c>
      <c r="D25" s="97">
        <v>3740</v>
      </c>
      <c r="E25" s="97">
        <v>344</v>
      </c>
      <c r="F25" s="97">
        <v>3209</v>
      </c>
      <c r="G25" s="98">
        <f t="shared" si="0"/>
        <v>3553</v>
      </c>
      <c r="H25" s="97">
        <v>250</v>
      </c>
      <c r="I25" s="97">
        <v>2824</v>
      </c>
      <c r="J25" s="97">
        <f t="shared" si="1"/>
        <v>3074</v>
      </c>
      <c r="K25" s="99">
        <f t="shared" si="2"/>
        <v>0.82192513368983955</v>
      </c>
      <c r="L25" s="100">
        <f t="shared" si="4"/>
        <v>666</v>
      </c>
      <c r="M25" s="101"/>
    </row>
    <row r="26" spans="2:13" ht="15.75" x14ac:dyDescent="0.25">
      <c r="B26" s="1">
        <v>19</v>
      </c>
      <c r="C26" s="104" t="s">
        <v>22</v>
      </c>
      <c r="D26" s="105">
        <v>7859</v>
      </c>
      <c r="E26" s="105">
        <v>1121</v>
      </c>
      <c r="F26" s="105">
        <v>6153</v>
      </c>
      <c r="G26" s="100">
        <f t="shared" si="0"/>
        <v>7274</v>
      </c>
      <c r="H26" s="105">
        <v>1038</v>
      </c>
      <c r="I26" s="105">
        <v>5413</v>
      </c>
      <c r="J26" s="105">
        <f t="shared" si="1"/>
        <v>6451</v>
      </c>
      <c r="K26" s="106">
        <f t="shared" si="2"/>
        <v>0.82084234635449804</v>
      </c>
      <c r="L26" s="100">
        <f t="shared" si="4"/>
        <v>1408</v>
      </c>
      <c r="M26" s="101"/>
    </row>
    <row r="27" spans="2:13" ht="15.75" x14ac:dyDescent="0.25">
      <c r="B27" s="1">
        <v>20</v>
      </c>
      <c r="C27" s="96" t="s">
        <v>11</v>
      </c>
      <c r="D27" s="97">
        <v>5697</v>
      </c>
      <c r="E27" s="97">
        <v>433</v>
      </c>
      <c r="F27" s="97">
        <v>4713</v>
      </c>
      <c r="G27" s="98">
        <f t="shared" si="0"/>
        <v>5146</v>
      </c>
      <c r="H27" s="97">
        <v>320</v>
      </c>
      <c r="I27" s="97">
        <v>4353</v>
      </c>
      <c r="J27" s="97">
        <f t="shared" si="1"/>
        <v>4673</v>
      </c>
      <c r="K27" s="99">
        <f t="shared" si="2"/>
        <v>0.8202562752325786</v>
      </c>
      <c r="L27" s="100">
        <f t="shared" si="4"/>
        <v>1024</v>
      </c>
      <c r="M27" s="101"/>
    </row>
    <row r="28" spans="2:13" ht="15.75" x14ac:dyDescent="0.25">
      <c r="B28" s="1">
        <v>21</v>
      </c>
      <c r="C28" s="96" t="s">
        <v>3</v>
      </c>
      <c r="D28" s="97">
        <v>5448</v>
      </c>
      <c r="E28" s="97">
        <v>212</v>
      </c>
      <c r="F28" s="97">
        <v>4824</v>
      </c>
      <c r="G28" s="98">
        <f t="shared" si="0"/>
        <v>5036</v>
      </c>
      <c r="H28" s="97">
        <v>156</v>
      </c>
      <c r="I28" s="97">
        <v>4259</v>
      </c>
      <c r="J28" s="97">
        <f t="shared" si="1"/>
        <v>4415</v>
      </c>
      <c r="K28" s="99">
        <f t="shared" si="2"/>
        <v>0.81038913362701914</v>
      </c>
      <c r="L28" s="100">
        <f t="shared" si="4"/>
        <v>1033</v>
      </c>
      <c r="M28" s="101"/>
    </row>
    <row r="29" spans="2:13" ht="15.75" x14ac:dyDescent="0.25">
      <c r="B29" s="1">
        <v>22</v>
      </c>
      <c r="C29" s="104" t="s">
        <v>21</v>
      </c>
      <c r="D29" s="105">
        <v>3819</v>
      </c>
      <c r="E29" s="105">
        <v>186</v>
      </c>
      <c r="F29" s="105">
        <v>3617</v>
      </c>
      <c r="G29" s="100">
        <f t="shared" si="0"/>
        <v>3803</v>
      </c>
      <c r="H29" s="105">
        <v>113</v>
      </c>
      <c r="I29" s="105">
        <v>2964</v>
      </c>
      <c r="J29" s="105">
        <f t="shared" si="1"/>
        <v>3077</v>
      </c>
      <c r="K29" s="106">
        <f t="shared" si="2"/>
        <v>0.80570830060225185</v>
      </c>
      <c r="L29" s="100">
        <f t="shared" si="4"/>
        <v>742</v>
      </c>
      <c r="M29" s="101"/>
    </row>
    <row r="30" spans="2:13" ht="15.75" x14ac:dyDescent="0.25">
      <c r="B30" s="1">
        <v>23</v>
      </c>
      <c r="C30" s="104" t="s">
        <v>6</v>
      </c>
      <c r="D30" s="105">
        <v>4960</v>
      </c>
      <c r="E30" s="105">
        <v>585</v>
      </c>
      <c r="F30" s="105">
        <v>3934</v>
      </c>
      <c r="G30" s="100">
        <f t="shared" si="0"/>
        <v>4519</v>
      </c>
      <c r="H30" s="105">
        <v>418</v>
      </c>
      <c r="I30" s="105">
        <v>3556</v>
      </c>
      <c r="J30" s="105">
        <f t="shared" si="1"/>
        <v>3974</v>
      </c>
      <c r="K30" s="106">
        <f t="shared" si="2"/>
        <v>0.80120967741935489</v>
      </c>
      <c r="L30" s="100">
        <f t="shared" si="4"/>
        <v>986</v>
      </c>
      <c r="M30" s="101"/>
    </row>
    <row r="31" spans="2:13" ht="15.75" x14ac:dyDescent="0.25">
      <c r="B31" s="1">
        <v>24</v>
      </c>
      <c r="C31" s="27" t="s">
        <v>8</v>
      </c>
      <c r="D31" s="26">
        <v>10056</v>
      </c>
      <c r="E31" s="26">
        <v>2690</v>
      </c>
      <c r="F31" s="26">
        <v>6333</v>
      </c>
      <c r="G31" s="28">
        <f t="shared" si="0"/>
        <v>9023</v>
      </c>
      <c r="H31" s="26">
        <v>2296</v>
      </c>
      <c r="I31" s="26">
        <v>5741</v>
      </c>
      <c r="J31" s="26">
        <f t="shared" si="1"/>
        <v>8037</v>
      </c>
      <c r="K31" s="29">
        <f t="shared" si="2"/>
        <v>0.79922434367541761</v>
      </c>
      <c r="L31" s="3">
        <f t="shared" si="4"/>
        <v>2019</v>
      </c>
      <c r="M31" s="45"/>
    </row>
    <row r="32" spans="2:13" ht="15.75" x14ac:dyDescent="0.25">
      <c r="B32" s="1">
        <v>25</v>
      </c>
      <c r="C32" s="27" t="s">
        <v>20</v>
      </c>
      <c r="D32" s="26">
        <v>8739</v>
      </c>
      <c r="E32" s="26">
        <v>409</v>
      </c>
      <c r="F32" s="26">
        <v>7363</v>
      </c>
      <c r="G32" s="28">
        <f t="shared" si="0"/>
        <v>7772</v>
      </c>
      <c r="H32" s="26">
        <v>285</v>
      </c>
      <c r="I32" s="26">
        <v>6375</v>
      </c>
      <c r="J32" s="26">
        <f t="shared" si="1"/>
        <v>6660</v>
      </c>
      <c r="K32" s="29">
        <f t="shared" si="2"/>
        <v>0.7621009268795057</v>
      </c>
      <c r="L32" s="3">
        <f t="shared" si="4"/>
        <v>2079</v>
      </c>
      <c r="M32" s="45"/>
    </row>
    <row r="33" spans="2:13" ht="15.75" x14ac:dyDescent="0.25">
      <c r="B33" s="1">
        <v>26</v>
      </c>
      <c r="C33" s="27" t="s">
        <v>17</v>
      </c>
      <c r="D33" s="26">
        <v>3708</v>
      </c>
      <c r="E33" s="26">
        <v>494</v>
      </c>
      <c r="F33" s="26">
        <v>2987</v>
      </c>
      <c r="G33" s="28">
        <f t="shared" si="0"/>
        <v>3481</v>
      </c>
      <c r="H33" s="26">
        <v>330</v>
      </c>
      <c r="I33" s="26">
        <v>2387</v>
      </c>
      <c r="J33" s="26">
        <f t="shared" si="1"/>
        <v>2717</v>
      </c>
      <c r="K33" s="29">
        <f t="shared" si="2"/>
        <v>0.73274002157497298</v>
      </c>
      <c r="L33" s="3">
        <f t="shared" si="4"/>
        <v>991</v>
      </c>
      <c r="M33" s="45"/>
    </row>
    <row r="34" spans="2:13" ht="15.75" x14ac:dyDescent="0.25">
      <c r="B34" s="1">
        <v>27</v>
      </c>
      <c r="C34" s="27" t="s">
        <v>18</v>
      </c>
      <c r="D34" s="26">
        <v>4699</v>
      </c>
      <c r="E34" s="26">
        <v>1228</v>
      </c>
      <c r="F34" s="26">
        <v>2796</v>
      </c>
      <c r="G34" s="28">
        <f t="shared" si="0"/>
        <v>4024</v>
      </c>
      <c r="H34" s="26">
        <v>1065</v>
      </c>
      <c r="I34" s="26">
        <v>2367</v>
      </c>
      <c r="J34" s="26">
        <f t="shared" si="1"/>
        <v>3432</v>
      </c>
      <c r="K34" s="29">
        <f t="shared" si="2"/>
        <v>0.73036816343902955</v>
      </c>
      <c r="L34" s="3">
        <f t="shared" si="4"/>
        <v>1267</v>
      </c>
      <c r="M34" s="45"/>
    </row>
    <row r="35" spans="2:13" ht="15.75" x14ac:dyDescent="0.25">
      <c r="B35" s="1">
        <v>28</v>
      </c>
      <c r="C35" s="27" t="s">
        <v>1</v>
      </c>
      <c r="D35" s="26">
        <v>11328</v>
      </c>
      <c r="E35" s="26">
        <v>230</v>
      </c>
      <c r="F35" s="26">
        <v>9531</v>
      </c>
      <c r="G35" s="28">
        <f t="shared" si="0"/>
        <v>9761</v>
      </c>
      <c r="H35" s="26">
        <v>152</v>
      </c>
      <c r="I35" s="26">
        <v>8072</v>
      </c>
      <c r="J35" s="26">
        <f t="shared" si="1"/>
        <v>8224</v>
      </c>
      <c r="K35" s="29">
        <f t="shared" si="2"/>
        <v>0.72598870056497178</v>
      </c>
      <c r="L35" s="3">
        <f t="shared" si="4"/>
        <v>3104</v>
      </c>
      <c r="M35" s="45"/>
    </row>
    <row r="36" spans="2:13" ht="15.75" x14ac:dyDescent="0.25">
      <c r="B36" s="1">
        <v>29</v>
      </c>
      <c r="C36" s="27" t="s">
        <v>2</v>
      </c>
      <c r="D36" s="26">
        <v>5057</v>
      </c>
      <c r="E36" s="26">
        <v>215</v>
      </c>
      <c r="F36" s="26">
        <v>4556</v>
      </c>
      <c r="G36" s="28">
        <f t="shared" si="0"/>
        <v>4771</v>
      </c>
      <c r="H36" s="26">
        <v>122</v>
      </c>
      <c r="I36" s="26">
        <v>3531</v>
      </c>
      <c r="J36" s="26">
        <f t="shared" si="1"/>
        <v>3653</v>
      </c>
      <c r="K36" s="29">
        <f t="shared" si="2"/>
        <v>0.72236503856041134</v>
      </c>
      <c r="L36" s="3">
        <f t="shared" si="4"/>
        <v>1404</v>
      </c>
      <c r="M36" s="45"/>
    </row>
    <row r="37" spans="2:13" ht="15.75" x14ac:dyDescent="0.25">
      <c r="B37" s="1">
        <v>30</v>
      </c>
      <c r="C37" s="27" t="s">
        <v>7</v>
      </c>
      <c r="D37" s="26">
        <v>6630</v>
      </c>
      <c r="E37" s="26">
        <v>862</v>
      </c>
      <c r="F37" s="26">
        <v>4510</v>
      </c>
      <c r="G37" s="28">
        <f t="shared" si="0"/>
        <v>5372</v>
      </c>
      <c r="H37" s="26">
        <v>729</v>
      </c>
      <c r="I37" s="26">
        <v>4034</v>
      </c>
      <c r="J37" s="26">
        <f t="shared" si="1"/>
        <v>4763</v>
      </c>
      <c r="K37" s="29">
        <f t="shared" si="2"/>
        <v>0.71840120663650076</v>
      </c>
      <c r="L37" s="3">
        <f t="shared" si="4"/>
        <v>1867</v>
      </c>
      <c r="M37" s="45"/>
    </row>
    <row r="38" spans="2:13" ht="15.75" x14ac:dyDescent="0.25">
      <c r="B38" s="1">
        <v>31</v>
      </c>
      <c r="C38" s="21" t="s">
        <v>9</v>
      </c>
      <c r="D38" s="20">
        <v>7526</v>
      </c>
      <c r="E38" s="20">
        <v>335</v>
      </c>
      <c r="F38" s="20">
        <v>5359</v>
      </c>
      <c r="G38" s="22">
        <f t="shared" si="0"/>
        <v>5694</v>
      </c>
      <c r="H38" s="20">
        <v>234</v>
      </c>
      <c r="I38" s="20">
        <v>4735</v>
      </c>
      <c r="J38" s="20">
        <f t="shared" si="1"/>
        <v>4969</v>
      </c>
      <c r="K38" s="23">
        <f t="shared" si="2"/>
        <v>0.66024448578262029</v>
      </c>
      <c r="L38" s="79">
        <f t="shared" si="4"/>
        <v>2557</v>
      </c>
      <c r="M38" s="80"/>
    </row>
    <row r="39" spans="2:13" ht="15.75" x14ac:dyDescent="0.25">
      <c r="B39" s="156" t="s">
        <v>32</v>
      </c>
      <c r="C39" s="156"/>
      <c r="D39" s="146">
        <f t="shared" ref="D39:J39" si="5">SUM(D8:D38)</f>
        <v>151176</v>
      </c>
      <c r="E39" s="7">
        <f t="shared" si="5"/>
        <v>16728</v>
      </c>
      <c r="F39" s="7">
        <f t="shared" si="5"/>
        <v>126640</v>
      </c>
      <c r="G39" s="8">
        <f t="shared" si="5"/>
        <v>143368</v>
      </c>
      <c r="H39" s="7">
        <f t="shared" si="5"/>
        <v>14079</v>
      </c>
      <c r="I39" s="7">
        <f t="shared" si="5"/>
        <v>112030</v>
      </c>
      <c r="J39" s="7">
        <f t="shared" si="5"/>
        <v>126109</v>
      </c>
      <c r="K39" s="14">
        <f t="shared" ref="K39" si="6">J39/D39</f>
        <v>0.83418664338254744</v>
      </c>
      <c r="L39" s="8">
        <f>SUM(L8:L38)</f>
        <v>26387</v>
      </c>
      <c r="M39" s="45"/>
    </row>
  </sheetData>
  <sortState ref="C8:M38">
    <sortCondition descending="1" ref="K8:K38"/>
  </sortState>
  <mergeCells count="13">
    <mergeCell ref="M5:M7"/>
    <mergeCell ref="E6:G6"/>
    <mergeCell ref="H6:J6"/>
    <mergeCell ref="B39:C39"/>
    <mergeCell ref="B2:L2"/>
    <mergeCell ref="B3:L3"/>
    <mergeCell ref="B4:L4"/>
    <mergeCell ref="B5:B7"/>
    <mergeCell ref="C5:C7"/>
    <mergeCell ref="D5:D7"/>
    <mergeCell ref="E5:J5"/>
    <mergeCell ref="K5:K7"/>
    <mergeCell ref="L5:L7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39"/>
  <sheetViews>
    <sheetView workbookViewId="0">
      <selection activeCell="I58" sqref="I58"/>
    </sheetView>
  </sheetViews>
  <sheetFormatPr defaultRowHeight="12.75" x14ac:dyDescent="0.2"/>
  <cols>
    <col min="1" max="2" width="9.140625" style="71"/>
    <col min="3" max="3" width="14.5703125" style="71" customWidth="1"/>
    <col min="4" max="4" width="11.7109375" style="71" customWidth="1"/>
    <col min="5" max="5" width="12.140625" style="71" customWidth="1"/>
    <col min="6" max="7" width="11.5703125" style="71" customWidth="1"/>
    <col min="8" max="8" width="11.140625" style="71" customWidth="1"/>
    <col min="9" max="9" width="10.7109375" style="71" customWidth="1"/>
    <col min="10" max="10" width="11.85546875" style="71" customWidth="1"/>
    <col min="11" max="11" width="12.7109375" style="71" customWidth="1"/>
    <col min="12" max="13" width="16.140625" style="71" customWidth="1"/>
    <col min="14" max="14" width="28.5703125" style="71" customWidth="1"/>
    <col min="15" max="16384" width="9.140625" style="71"/>
  </cols>
  <sheetData>
    <row r="2" spans="2:15" ht="11.25" customHeight="1" x14ac:dyDescent="0.2"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45"/>
    </row>
    <row r="3" spans="2:15" ht="65.25" customHeight="1" x14ac:dyDescent="0.2">
      <c r="B3" s="158" t="s">
        <v>76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</row>
    <row r="4" spans="2:15" ht="16.5" x14ac:dyDescent="0.2"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45"/>
    </row>
    <row r="5" spans="2:15" ht="22.5" customHeight="1" x14ac:dyDescent="0.2">
      <c r="B5" s="153" t="s">
        <v>0</v>
      </c>
      <c r="C5" s="153" t="s">
        <v>33</v>
      </c>
      <c r="D5" s="153" t="s">
        <v>39</v>
      </c>
      <c r="E5" s="156" t="s">
        <v>34</v>
      </c>
      <c r="F5" s="156"/>
      <c r="G5" s="156"/>
      <c r="H5" s="156"/>
      <c r="I5" s="156"/>
      <c r="J5" s="156"/>
      <c r="K5" s="153" t="s">
        <v>40</v>
      </c>
      <c r="L5" s="151" t="s">
        <v>74</v>
      </c>
      <c r="M5" s="153" t="s">
        <v>75</v>
      </c>
      <c r="N5" s="159" t="s">
        <v>71</v>
      </c>
      <c r="O5" s="160"/>
    </row>
    <row r="6" spans="2:15" ht="48.75" customHeight="1" x14ac:dyDescent="0.2">
      <c r="B6" s="154"/>
      <c r="C6" s="154"/>
      <c r="D6" s="154"/>
      <c r="E6" s="151" t="s">
        <v>35</v>
      </c>
      <c r="F6" s="151"/>
      <c r="G6" s="151"/>
      <c r="H6" s="151" t="s">
        <v>36</v>
      </c>
      <c r="I6" s="151"/>
      <c r="J6" s="151"/>
      <c r="K6" s="154"/>
      <c r="L6" s="151"/>
      <c r="M6" s="154"/>
      <c r="N6" s="159"/>
      <c r="O6" s="160"/>
    </row>
    <row r="7" spans="2:15" ht="63" x14ac:dyDescent="0.2">
      <c r="B7" s="155"/>
      <c r="C7" s="155"/>
      <c r="D7" s="155"/>
      <c r="E7" s="9" t="s">
        <v>41</v>
      </c>
      <c r="F7" s="144" t="s">
        <v>42</v>
      </c>
      <c r="G7" s="144" t="s">
        <v>43</v>
      </c>
      <c r="H7" s="144" t="s">
        <v>38</v>
      </c>
      <c r="I7" s="144" t="s">
        <v>37</v>
      </c>
      <c r="J7" s="144" t="s">
        <v>43</v>
      </c>
      <c r="K7" s="155"/>
      <c r="L7" s="151"/>
      <c r="M7" s="155"/>
      <c r="N7" s="159"/>
      <c r="O7" s="160"/>
    </row>
    <row r="8" spans="2:15" ht="15.75" x14ac:dyDescent="0.25">
      <c r="B8" s="1">
        <v>1</v>
      </c>
      <c r="C8" s="2" t="s">
        <v>30</v>
      </c>
      <c r="D8" s="1">
        <v>2402</v>
      </c>
      <c r="E8" s="1">
        <v>76</v>
      </c>
      <c r="F8" s="1">
        <v>3112</v>
      </c>
      <c r="G8" s="3">
        <f t="shared" ref="G8:G38" si="0">SUM(E8:F8)</f>
        <v>3188</v>
      </c>
      <c r="H8" s="1">
        <v>60</v>
      </c>
      <c r="I8" s="1">
        <v>2815</v>
      </c>
      <c r="J8" s="1">
        <f t="shared" ref="J8:J38" si="1">SUM(H8:I8)</f>
        <v>2875</v>
      </c>
      <c r="K8" s="5">
        <f t="shared" ref="K8:K38" si="2">J8/D8</f>
        <v>1.1969192339716903</v>
      </c>
      <c r="L8" s="3" t="s">
        <v>73</v>
      </c>
      <c r="M8" s="3" t="s">
        <v>73</v>
      </c>
      <c r="N8" s="45" t="s">
        <v>72</v>
      </c>
      <c r="O8" s="150"/>
    </row>
    <row r="9" spans="2:15" ht="15.75" x14ac:dyDescent="0.25">
      <c r="B9" s="1">
        <v>2</v>
      </c>
      <c r="C9" s="2" t="s">
        <v>27</v>
      </c>
      <c r="D9" s="1">
        <v>1884</v>
      </c>
      <c r="E9" s="1">
        <v>117</v>
      </c>
      <c r="F9" s="1">
        <v>2221</v>
      </c>
      <c r="G9" s="3">
        <f t="shared" si="0"/>
        <v>2338</v>
      </c>
      <c r="H9" s="1">
        <v>88</v>
      </c>
      <c r="I9" s="1">
        <v>2124</v>
      </c>
      <c r="J9" s="1">
        <f t="shared" si="1"/>
        <v>2212</v>
      </c>
      <c r="K9" s="5">
        <f t="shared" si="2"/>
        <v>1.1740976645435244</v>
      </c>
      <c r="L9" s="3" t="s">
        <v>73</v>
      </c>
      <c r="M9" s="3" t="s">
        <v>73</v>
      </c>
      <c r="N9" s="45" t="s">
        <v>72</v>
      </c>
      <c r="O9" s="150"/>
    </row>
    <row r="10" spans="2:15" ht="15.75" x14ac:dyDescent="0.25">
      <c r="B10" s="1">
        <v>3</v>
      </c>
      <c r="C10" s="2" t="s">
        <v>29</v>
      </c>
      <c r="D10" s="1">
        <v>2116</v>
      </c>
      <c r="E10" s="1">
        <v>393</v>
      </c>
      <c r="F10" s="1">
        <v>1983</v>
      </c>
      <c r="G10" s="3">
        <f t="shared" si="0"/>
        <v>2376</v>
      </c>
      <c r="H10" s="1">
        <v>380</v>
      </c>
      <c r="I10" s="1">
        <v>1883</v>
      </c>
      <c r="J10" s="1">
        <f t="shared" si="1"/>
        <v>2263</v>
      </c>
      <c r="K10" s="5">
        <f t="shared" si="2"/>
        <v>1.0694706994328922</v>
      </c>
      <c r="L10" s="3" t="s">
        <v>73</v>
      </c>
      <c r="M10" s="3" t="s">
        <v>73</v>
      </c>
      <c r="N10" s="45" t="s">
        <v>72</v>
      </c>
      <c r="O10" s="150"/>
    </row>
    <row r="11" spans="2:15" ht="15.75" x14ac:dyDescent="0.25">
      <c r="B11" s="1">
        <v>4</v>
      </c>
      <c r="C11" s="27" t="s">
        <v>13</v>
      </c>
      <c r="D11" s="26">
        <v>4210</v>
      </c>
      <c r="E11" s="26">
        <v>116</v>
      </c>
      <c r="F11" s="26">
        <v>4521</v>
      </c>
      <c r="G11" s="28">
        <f t="shared" si="0"/>
        <v>4637</v>
      </c>
      <c r="H11" s="26">
        <v>100</v>
      </c>
      <c r="I11" s="26">
        <v>4296</v>
      </c>
      <c r="J11" s="1">
        <f t="shared" si="1"/>
        <v>4396</v>
      </c>
      <c r="K11" s="29">
        <f t="shared" si="2"/>
        <v>1.0441805225653207</v>
      </c>
      <c r="L11" s="3" t="s">
        <v>73</v>
      </c>
      <c r="M11" s="3" t="s">
        <v>73</v>
      </c>
      <c r="N11" s="45" t="s">
        <v>72</v>
      </c>
      <c r="O11" s="150"/>
    </row>
    <row r="12" spans="2:15" ht="15.75" x14ac:dyDescent="0.25">
      <c r="B12" s="1">
        <v>5</v>
      </c>
      <c r="C12" s="2" t="s">
        <v>31</v>
      </c>
      <c r="D12" s="1">
        <v>3557</v>
      </c>
      <c r="E12" s="1">
        <v>1047</v>
      </c>
      <c r="F12" s="1">
        <v>2826</v>
      </c>
      <c r="G12" s="3">
        <f t="shared" si="0"/>
        <v>3873</v>
      </c>
      <c r="H12" s="1">
        <v>1022</v>
      </c>
      <c r="I12" s="1">
        <v>2652</v>
      </c>
      <c r="J12" s="1">
        <f t="shared" si="1"/>
        <v>3674</v>
      </c>
      <c r="K12" s="5">
        <f t="shared" si="2"/>
        <v>1.0328928872645489</v>
      </c>
      <c r="L12" s="3" t="s">
        <v>73</v>
      </c>
      <c r="M12" s="3" t="s">
        <v>73</v>
      </c>
      <c r="N12" s="45" t="s">
        <v>72</v>
      </c>
      <c r="O12" s="150"/>
    </row>
    <row r="13" spans="2:15" ht="15.75" x14ac:dyDescent="0.25">
      <c r="B13" s="1">
        <v>6</v>
      </c>
      <c r="C13" s="2" t="s">
        <v>26</v>
      </c>
      <c r="D13" s="1">
        <v>1519</v>
      </c>
      <c r="E13" s="1">
        <v>263</v>
      </c>
      <c r="F13" s="1">
        <v>1463</v>
      </c>
      <c r="G13" s="3">
        <f t="shared" si="0"/>
        <v>1726</v>
      </c>
      <c r="H13" s="1">
        <v>239</v>
      </c>
      <c r="I13" s="1">
        <v>1315</v>
      </c>
      <c r="J13" s="1">
        <f t="shared" si="1"/>
        <v>1554</v>
      </c>
      <c r="K13" s="5">
        <f t="shared" si="2"/>
        <v>1.0230414746543779</v>
      </c>
      <c r="L13" s="3" t="s">
        <v>73</v>
      </c>
      <c r="M13" s="3" t="s">
        <v>73</v>
      </c>
      <c r="N13" s="45" t="s">
        <v>72</v>
      </c>
      <c r="O13" s="150"/>
    </row>
    <row r="14" spans="2:15" ht="15.75" x14ac:dyDescent="0.25">
      <c r="B14" s="1">
        <v>7</v>
      </c>
      <c r="C14" s="2" t="s">
        <v>28</v>
      </c>
      <c r="D14" s="1">
        <v>3189</v>
      </c>
      <c r="E14" s="1">
        <v>119</v>
      </c>
      <c r="F14" s="1">
        <v>3319</v>
      </c>
      <c r="G14" s="3">
        <f t="shared" si="0"/>
        <v>3438</v>
      </c>
      <c r="H14" s="1">
        <v>112</v>
      </c>
      <c r="I14" s="1">
        <v>3104</v>
      </c>
      <c r="J14" s="1">
        <f t="shared" si="1"/>
        <v>3216</v>
      </c>
      <c r="K14" s="5">
        <f t="shared" si="2"/>
        <v>1.0084666039510819</v>
      </c>
      <c r="L14" s="3" t="s">
        <v>73</v>
      </c>
      <c r="M14" s="3" t="s">
        <v>73</v>
      </c>
      <c r="N14" s="45" t="s">
        <v>72</v>
      </c>
      <c r="O14" s="150"/>
    </row>
    <row r="15" spans="2:15" ht="15.75" x14ac:dyDescent="0.25">
      <c r="B15" s="1">
        <v>8</v>
      </c>
      <c r="C15" s="2" t="s">
        <v>24</v>
      </c>
      <c r="D15" s="1">
        <v>2646</v>
      </c>
      <c r="E15" s="1">
        <v>517</v>
      </c>
      <c r="F15" s="1">
        <v>2292</v>
      </c>
      <c r="G15" s="3">
        <f t="shared" si="0"/>
        <v>2809</v>
      </c>
      <c r="H15" s="1">
        <v>489</v>
      </c>
      <c r="I15" s="1">
        <v>2164</v>
      </c>
      <c r="J15" s="1">
        <f t="shared" si="1"/>
        <v>2653</v>
      </c>
      <c r="K15" s="5">
        <f t="shared" si="2"/>
        <v>1.0026455026455026</v>
      </c>
      <c r="L15" s="3" t="s">
        <v>73</v>
      </c>
      <c r="M15" s="3" t="s">
        <v>73</v>
      </c>
      <c r="N15" s="45" t="s">
        <v>72</v>
      </c>
      <c r="O15" s="150"/>
    </row>
    <row r="16" spans="2:15" ht="15.75" x14ac:dyDescent="0.25">
      <c r="B16" s="1">
        <v>9</v>
      </c>
      <c r="C16" s="27" t="s">
        <v>4</v>
      </c>
      <c r="D16" s="26">
        <v>4390</v>
      </c>
      <c r="E16" s="26">
        <v>225</v>
      </c>
      <c r="F16" s="26">
        <v>4563</v>
      </c>
      <c r="G16" s="28">
        <f t="shared" si="0"/>
        <v>4788</v>
      </c>
      <c r="H16" s="26">
        <v>198</v>
      </c>
      <c r="I16" s="26">
        <v>4098</v>
      </c>
      <c r="J16" s="26">
        <f t="shared" si="1"/>
        <v>4296</v>
      </c>
      <c r="K16" s="29">
        <f t="shared" si="2"/>
        <v>0.9785876993166287</v>
      </c>
      <c r="L16" s="3">
        <f>M16/9</f>
        <v>10.444444444444445</v>
      </c>
      <c r="M16" s="3">
        <f>D16-J16</f>
        <v>94</v>
      </c>
      <c r="N16" s="45"/>
      <c r="O16" s="150"/>
    </row>
    <row r="17" spans="2:15" ht="15.75" x14ac:dyDescent="0.25">
      <c r="B17" s="1">
        <v>10</v>
      </c>
      <c r="C17" s="2" t="s">
        <v>15</v>
      </c>
      <c r="D17" s="1">
        <v>2908</v>
      </c>
      <c r="E17" s="1">
        <v>532</v>
      </c>
      <c r="F17" s="1">
        <v>2619</v>
      </c>
      <c r="G17" s="3">
        <f t="shared" si="0"/>
        <v>3151</v>
      </c>
      <c r="H17" s="1">
        <v>489</v>
      </c>
      <c r="I17" s="1">
        <v>2343</v>
      </c>
      <c r="J17" s="1">
        <f t="shared" si="1"/>
        <v>2832</v>
      </c>
      <c r="K17" s="5">
        <f t="shared" si="2"/>
        <v>0.97386519944979366</v>
      </c>
      <c r="L17" s="3">
        <f t="shared" ref="L17:L38" si="3">M17/9</f>
        <v>8.4444444444444446</v>
      </c>
      <c r="M17" s="3">
        <f t="shared" ref="M17:M38" si="4">D17-J17</f>
        <v>76</v>
      </c>
      <c r="N17" s="45"/>
      <c r="O17" s="150"/>
    </row>
    <row r="18" spans="2:15" ht="15.75" x14ac:dyDescent="0.25">
      <c r="B18" s="1">
        <v>11</v>
      </c>
      <c r="C18" s="2" t="s">
        <v>25</v>
      </c>
      <c r="D18" s="1">
        <v>3939</v>
      </c>
      <c r="E18" s="1">
        <v>1100</v>
      </c>
      <c r="F18" s="1">
        <v>2606</v>
      </c>
      <c r="G18" s="3">
        <f t="shared" si="0"/>
        <v>3706</v>
      </c>
      <c r="H18" s="1">
        <v>1049</v>
      </c>
      <c r="I18" s="1">
        <v>2447</v>
      </c>
      <c r="J18" s="1">
        <f t="shared" si="1"/>
        <v>3496</v>
      </c>
      <c r="K18" s="5">
        <f t="shared" si="2"/>
        <v>0.88753490733688756</v>
      </c>
      <c r="L18" s="3">
        <f t="shared" si="3"/>
        <v>49.222222222222221</v>
      </c>
      <c r="M18" s="3">
        <f t="shared" si="4"/>
        <v>443</v>
      </c>
      <c r="N18" s="45"/>
      <c r="O18" s="150"/>
    </row>
    <row r="19" spans="2:15" ht="15.75" x14ac:dyDescent="0.25">
      <c r="B19" s="1">
        <v>12</v>
      </c>
      <c r="C19" s="2" t="s">
        <v>12</v>
      </c>
      <c r="D19" s="1">
        <v>3697</v>
      </c>
      <c r="E19" s="1">
        <v>417</v>
      </c>
      <c r="F19" s="1">
        <v>3417</v>
      </c>
      <c r="G19" s="3">
        <f t="shared" si="0"/>
        <v>3834</v>
      </c>
      <c r="H19" s="1">
        <v>262</v>
      </c>
      <c r="I19" s="1">
        <v>2902</v>
      </c>
      <c r="J19" s="1">
        <f t="shared" si="1"/>
        <v>3164</v>
      </c>
      <c r="K19" s="5">
        <f t="shared" si="2"/>
        <v>0.85582905058155256</v>
      </c>
      <c r="L19" s="3">
        <f t="shared" si="3"/>
        <v>59.222222222222221</v>
      </c>
      <c r="M19" s="3">
        <f t="shared" si="4"/>
        <v>533</v>
      </c>
      <c r="N19" s="45"/>
      <c r="O19" s="150"/>
    </row>
    <row r="20" spans="2:15" ht="15.75" x14ac:dyDescent="0.25">
      <c r="B20" s="1">
        <v>13</v>
      </c>
      <c r="C20" s="2" t="s">
        <v>14</v>
      </c>
      <c r="D20" s="1">
        <v>3681</v>
      </c>
      <c r="E20" s="1">
        <v>533</v>
      </c>
      <c r="F20" s="1">
        <v>3055</v>
      </c>
      <c r="G20" s="3">
        <f t="shared" si="0"/>
        <v>3588</v>
      </c>
      <c r="H20" s="1">
        <v>429</v>
      </c>
      <c r="I20" s="1">
        <v>2711</v>
      </c>
      <c r="J20" s="1">
        <f t="shared" si="1"/>
        <v>3140</v>
      </c>
      <c r="K20" s="5">
        <f t="shared" si="2"/>
        <v>0.8530290681879924</v>
      </c>
      <c r="L20" s="3">
        <f t="shared" si="3"/>
        <v>60.111111111111114</v>
      </c>
      <c r="M20" s="3">
        <f t="shared" si="4"/>
        <v>541</v>
      </c>
      <c r="N20" s="45"/>
      <c r="O20" s="150"/>
    </row>
    <row r="21" spans="2:15" ht="15.75" x14ac:dyDescent="0.25">
      <c r="B21" s="1">
        <v>14</v>
      </c>
      <c r="C21" s="27" t="s">
        <v>16</v>
      </c>
      <c r="D21" s="26">
        <v>6223</v>
      </c>
      <c r="E21" s="26">
        <v>285</v>
      </c>
      <c r="F21" s="26">
        <v>5724</v>
      </c>
      <c r="G21" s="28">
        <f t="shared" si="0"/>
        <v>6009</v>
      </c>
      <c r="H21" s="26">
        <v>223</v>
      </c>
      <c r="I21" s="26">
        <v>5060</v>
      </c>
      <c r="J21" s="26">
        <f t="shared" si="1"/>
        <v>5283</v>
      </c>
      <c r="K21" s="29">
        <f t="shared" si="2"/>
        <v>0.84894745299694685</v>
      </c>
      <c r="L21" s="3">
        <f t="shared" si="3"/>
        <v>104.44444444444444</v>
      </c>
      <c r="M21" s="3">
        <f t="shared" si="4"/>
        <v>940</v>
      </c>
      <c r="N21" s="45"/>
      <c r="O21" s="150"/>
    </row>
    <row r="22" spans="2:15" ht="15.75" x14ac:dyDescent="0.25">
      <c r="B22" s="1">
        <v>15</v>
      </c>
      <c r="C22" s="2" t="s">
        <v>23</v>
      </c>
      <c r="D22" s="1">
        <v>3530</v>
      </c>
      <c r="E22" s="1">
        <v>960</v>
      </c>
      <c r="F22" s="1">
        <v>2397</v>
      </c>
      <c r="G22" s="3">
        <f t="shared" si="0"/>
        <v>3357</v>
      </c>
      <c r="H22" s="1">
        <v>879</v>
      </c>
      <c r="I22" s="1">
        <v>2093</v>
      </c>
      <c r="J22" s="1">
        <f t="shared" si="1"/>
        <v>2972</v>
      </c>
      <c r="K22" s="5">
        <f t="shared" si="2"/>
        <v>0.84192634560906521</v>
      </c>
      <c r="L22" s="3">
        <f t="shared" si="3"/>
        <v>62</v>
      </c>
      <c r="M22" s="3">
        <f t="shared" si="4"/>
        <v>558</v>
      </c>
      <c r="N22" s="45"/>
      <c r="O22" s="150"/>
    </row>
    <row r="23" spans="2:15" ht="15.75" x14ac:dyDescent="0.25">
      <c r="B23" s="1">
        <v>16</v>
      </c>
      <c r="C23" s="27" t="s">
        <v>5</v>
      </c>
      <c r="D23" s="26">
        <v>5677</v>
      </c>
      <c r="E23" s="26">
        <v>181</v>
      </c>
      <c r="F23" s="26">
        <v>5159</v>
      </c>
      <c r="G23" s="28">
        <f t="shared" si="0"/>
        <v>5340</v>
      </c>
      <c r="H23" s="26">
        <v>151</v>
      </c>
      <c r="I23" s="26">
        <v>4589</v>
      </c>
      <c r="J23" s="26">
        <f t="shared" si="1"/>
        <v>4740</v>
      </c>
      <c r="K23" s="29">
        <f t="shared" si="2"/>
        <v>0.83494803593447242</v>
      </c>
      <c r="L23" s="3">
        <f t="shared" si="3"/>
        <v>104.11111111111111</v>
      </c>
      <c r="M23" s="3">
        <f t="shared" si="4"/>
        <v>937</v>
      </c>
      <c r="N23" s="45"/>
      <c r="O23" s="150"/>
    </row>
    <row r="24" spans="2:15" ht="15.75" x14ac:dyDescent="0.25">
      <c r="B24" s="1">
        <v>17</v>
      </c>
      <c r="C24" s="27" t="s">
        <v>19</v>
      </c>
      <c r="D24" s="26">
        <v>6342</v>
      </c>
      <c r="E24" s="26">
        <v>503</v>
      </c>
      <c r="F24" s="26">
        <v>5478</v>
      </c>
      <c r="G24" s="28">
        <f t="shared" si="0"/>
        <v>5981</v>
      </c>
      <c r="H24" s="26">
        <v>401</v>
      </c>
      <c r="I24" s="26">
        <v>4823</v>
      </c>
      <c r="J24" s="26">
        <f t="shared" si="1"/>
        <v>5224</v>
      </c>
      <c r="K24" s="29">
        <f t="shared" si="2"/>
        <v>0.82371491643014827</v>
      </c>
      <c r="L24" s="3">
        <f t="shared" si="3"/>
        <v>124.22222222222223</v>
      </c>
      <c r="M24" s="3">
        <f t="shared" si="4"/>
        <v>1118</v>
      </c>
      <c r="N24" s="45"/>
      <c r="O24" s="150"/>
    </row>
    <row r="25" spans="2:15" ht="15.75" x14ac:dyDescent="0.25">
      <c r="B25" s="1">
        <v>18</v>
      </c>
      <c r="C25" s="27" t="s">
        <v>10</v>
      </c>
      <c r="D25" s="26">
        <v>3740</v>
      </c>
      <c r="E25" s="26">
        <v>344</v>
      </c>
      <c r="F25" s="26">
        <v>3209</v>
      </c>
      <c r="G25" s="28">
        <f t="shared" si="0"/>
        <v>3553</v>
      </c>
      <c r="H25" s="26">
        <v>250</v>
      </c>
      <c r="I25" s="26">
        <v>2824</v>
      </c>
      <c r="J25" s="26">
        <f t="shared" si="1"/>
        <v>3074</v>
      </c>
      <c r="K25" s="29">
        <f t="shared" si="2"/>
        <v>0.82192513368983955</v>
      </c>
      <c r="L25" s="3">
        <f t="shared" si="3"/>
        <v>74</v>
      </c>
      <c r="M25" s="3">
        <f t="shared" si="4"/>
        <v>666</v>
      </c>
      <c r="N25" s="45"/>
      <c r="O25" s="150"/>
    </row>
    <row r="26" spans="2:15" ht="15.75" x14ac:dyDescent="0.25">
      <c r="B26" s="1">
        <v>19</v>
      </c>
      <c r="C26" s="2" t="s">
        <v>22</v>
      </c>
      <c r="D26" s="1">
        <v>7859</v>
      </c>
      <c r="E26" s="1">
        <v>1121</v>
      </c>
      <c r="F26" s="1">
        <v>6153</v>
      </c>
      <c r="G26" s="3">
        <f t="shared" si="0"/>
        <v>7274</v>
      </c>
      <c r="H26" s="1">
        <v>1038</v>
      </c>
      <c r="I26" s="1">
        <v>5413</v>
      </c>
      <c r="J26" s="1">
        <f t="shared" si="1"/>
        <v>6451</v>
      </c>
      <c r="K26" s="5">
        <f t="shared" si="2"/>
        <v>0.82084234635449804</v>
      </c>
      <c r="L26" s="3">
        <f t="shared" si="3"/>
        <v>156.44444444444446</v>
      </c>
      <c r="M26" s="3">
        <f t="shared" si="4"/>
        <v>1408</v>
      </c>
      <c r="N26" s="45"/>
      <c r="O26" s="150"/>
    </row>
    <row r="27" spans="2:15" ht="15.75" x14ac:dyDescent="0.25">
      <c r="B27" s="1">
        <v>20</v>
      </c>
      <c r="C27" s="27" t="s">
        <v>11</v>
      </c>
      <c r="D27" s="26">
        <v>5697</v>
      </c>
      <c r="E27" s="26">
        <v>433</v>
      </c>
      <c r="F27" s="26">
        <v>4713</v>
      </c>
      <c r="G27" s="28">
        <f t="shared" si="0"/>
        <v>5146</v>
      </c>
      <c r="H27" s="26">
        <v>320</v>
      </c>
      <c r="I27" s="26">
        <v>4353</v>
      </c>
      <c r="J27" s="26">
        <f t="shared" si="1"/>
        <v>4673</v>
      </c>
      <c r="K27" s="29">
        <f t="shared" si="2"/>
        <v>0.8202562752325786</v>
      </c>
      <c r="L27" s="3">
        <f t="shared" si="3"/>
        <v>113.77777777777777</v>
      </c>
      <c r="M27" s="3">
        <f t="shared" si="4"/>
        <v>1024</v>
      </c>
      <c r="N27" s="45"/>
      <c r="O27" s="150"/>
    </row>
    <row r="28" spans="2:15" ht="15.75" x14ac:dyDescent="0.25">
      <c r="B28" s="1">
        <v>21</v>
      </c>
      <c r="C28" s="27" t="s">
        <v>3</v>
      </c>
      <c r="D28" s="26">
        <v>5448</v>
      </c>
      <c r="E28" s="26">
        <v>212</v>
      </c>
      <c r="F28" s="26">
        <v>4824</v>
      </c>
      <c r="G28" s="28">
        <f t="shared" si="0"/>
        <v>5036</v>
      </c>
      <c r="H28" s="26">
        <v>156</v>
      </c>
      <c r="I28" s="26">
        <v>4259</v>
      </c>
      <c r="J28" s="26">
        <f t="shared" si="1"/>
        <v>4415</v>
      </c>
      <c r="K28" s="29">
        <f t="shared" si="2"/>
        <v>0.81038913362701914</v>
      </c>
      <c r="L28" s="3">
        <f t="shared" si="3"/>
        <v>114.77777777777777</v>
      </c>
      <c r="M28" s="3">
        <f t="shared" si="4"/>
        <v>1033</v>
      </c>
      <c r="N28" s="45"/>
      <c r="O28" s="150"/>
    </row>
    <row r="29" spans="2:15" ht="15.75" x14ac:dyDescent="0.25">
      <c r="B29" s="1">
        <v>22</v>
      </c>
      <c r="C29" s="2" t="s">
        <v>21</v>
      </c>
      <c r="D29" s="1">
        <v>3819</v>
      </c>
      <c r="E29" s="1">
        <v>186</v>
      </c>
      <c r="F29" s="1">
        <v>3617</v>
      </c>
      <c r="G29" s="3">
        <f t="shared" si="0"/>
        <v>3803</v>
      </c>
      <c r="H29" s="1">
        <v>113</v>
      </c>
      <c r="I29" s="1">
        <v>2964</v>
      </c>
      <c r="J29" s="1">
        <f t="shared" si="1"/>
        <v>3077</v>
      </c>
      <c r="K29" s="5">
        <f t="shared" si="2"/>
        <v>0.80570830060225185</v>
      </c>
      <c r="L29" s="3">
        <f t="shared" si="3"/>
        <v>82.444444444444443</v>
      </c>
      <c r="M29" s="3">
        <f t="shared" si="4"/>
        <v>742</v>
      </c>
      <c r="N29" s="45"/>
      <c r="O29" s="150"/>
    </row>
    <row r="30" spans="2:15" ht="15.75" x14ac:dyDescent="0.25">
      <c r="B30" s="1">
        <v>23</v>
      </c>
      <c r="C30" s="2" t="s">
        <v>6</v>
      </c>
      <c r="D30" s="1">
        <v>4960</v>
      </c>
      <c r="E30" s="1">
        <v>585</v>
      </c>
      <c r="F30" s="1">
        <v>3934</v>
      </c>
      <c r="G30" s="3">
        <f t="shared" si="0"/>
        <v>4519</v>
      </c>
      <c r="H30" s="1">
        <v>418</v>
      </c>
      <c r="I30" s="1">
        <v>3556</v>
      </c>
      <c r="J30" s="1">
        <f t="shared" si="1"/>
        <v>3974</v>
      </c>
      <c r="K30" s="5">
        <f t="shared" si="2"/>
        <v>0.80120967741935489</v>
      </c>
      <c r="L30" s="3">
        <f t="shared" si="3"/>
        <v>109.55555555555556</v>
      </c>
      <c r="M30" s="3">
        <f t="shared" si="4"/>
        <v>986</v>
      </c>
      <c r="N30" s="45"/>
      <c r="O30" s="150"/>
    </row>
    <row r="31" spans="2:15" ht="15.75" x14ac:dyDescent="0.25">
      <c r="B31" s="1">
        <v>24</v>
      </c>
      <c r="C31" s="27" t="s">
        <v>8</v>
      </c>
      <c r="D31" s="26">
        <v>10056</v>
      </c>
      <c r="E31" s="26">
        <v>2690</v>
      </c>
      <c r="F31" s="26">
        <v>6333</v>
      </c>
      <c r="G31" s="28">
        <f t="shared" si="0"/>
        <v>9023</v>
      </c>
      <c r="H31" s="26">
        <v>2296</v>
      </c>
      <c r="I31" s="26">
        <v>5741</v>
      </c>
      <c r="J31" s="26">
        <f t="shared" si="1"/>
        <v>8037</v>
      </c>
      <c r="K31" s="29">
        <f t="shared" si="2"/>
        <v>0.79922434367541761</v>
      </c>
      <c r="L31" s="3">
        <f t="shared" si="3"/>
        <v>224.33333333333334</v>
      </c>
      <c r="M31" s="3">
        <f t="shared" si="4"/>
        <v>2019</v>
      </c>
      <c r="N31" s="45"/>
      <c r="O31" s="150"/>
    </row>
    <row r="32" spans="2:15" ht="15.75" x14ac:dyDescent="0.25">
      <c r="B32" s="1">
        <v>25</v>
      </c>
      <c r="C32" s="27" t="s">
        <v>20</v>
      </c>
      <c r="D32" s="26">
        <v>8739</v>
      </c>
      <c r="E32" s="26">
        <v>409</v>
      </c>
      <c r="F32" s="26">
        <v>7363</v>
      </c>
      <c r="G32" s="28">
        <f t="shared" si="0"/>
        <v>7772</v>
      </c>
      <c r="H32" s="26">
        <v>285</v>
      </c>
      <c r="I32" s="26">
        <v>6375</v>
      </c>
      <c r="J32" s="26">
        <f t="shared" si="1"/>
        <v>6660</v>
      </c>
      <c r="K32" s="29">
        <f t="shared" si="2"/>
        <v>0.7621009268795057</v>
      </c>
      <c r="L32" s="3">
        <f t="shared" si="3"/>
        <v>231</v>
      </c>
      <c r="M32" s="3">
        <f t="shared" si="4"/>
        <v>2079</v>
      </c>
      <c r="N32" s="45"/>
      <c r="O32" s="150"/>
    </row>
    <row r="33" spans="2:15" ht="15.75" x14ac:dyDescent="0.25">
      <c r="B33" s="1">
        <v>26</v>
      </c>
      <c r="C33" s="27" t="s">
        <v>17</v>
      </c>
      <c r="D33" s="26">
        <v>3708</v>
      </c>
      <c r="E33" s="26">
        <v>494</v>
      </c>
      <c r="F33" s="26">
        <v>2987</v>
      </c>
      <c r="G33" s="28">
        <f t="shared" si="0"/>
        <v>3481</v>
      </c>
      <c r="H33" s="26">
        <v>330</v>
      </c>
      <c r="I33" s="26">
        <v>2387</v>
      </c>
      <c r="J33" s="26">
        <f t="shared" si="1"/>
        <v>2717</v>
      </c>
      <c r="K33" s="29">
        <f t="shared" si="2"/>
        <v>0.73274002157497298</v>
      </c>
      <c r="L33" s="3">
        <f t="shared" si="3"/>
        <v>110.11111111111111</v>
      </c>
      <c r="M33" s="3">
        <f t="shared" si="4"/>
        <v>991</v>
      </c>
      <c r="N33" s="45"/>
      <c r="O33" s="150"/>
    </row>
    <row r="34" spans="2:15" ht="15.75" x14ac:dyDescent="0.25">
      <c r="B34" s="1">
        <v>27</v>
      </c>
      <c r="C34" s="27" t="s">
        <v>18</v>
      </c>
      <c r="D34" s="26">
        <v>4699</v>
      </c>
      <c r="E34" s="26">
        <v>1228</v>
      </c>
      <c r="F34" s="26">
        <v>2796</v>
      </c>
      <c r="G34" s="28">
        <f t="shared" si="0"/>
        <v>4024</v>
      </c>
      <c r="H34" s="26">
        <v>1065</v>
      </c>
      <c r="I34" s="26">
        <v>2367</v>
      </c>
      <c r="J34" s="26">
        <f t="shared" si="1"/>
        <v>3432</v>
      </c>
      <c r="K34" s="29">
        <f t="shared" si="2"/>
        <v>0.73036816343902955</v>
      </c>
      <c r="L34" s="3">
        <f t="shared" si="3"/>
        <v>140.77777777777777</v>
      </c>
      <c r="M34" s="3">
        <f t="shared" si="4"/>
        <v>1267</v>
      </c>
      <c r="N34" s="45"/>
      <c r="O34" s="150"/>
    </row>
    <row r="35" spans="2:15" ht="15.75" x14ac:dyDescent="0.25">
      <c r="B35" s="1">
        <v>28</v>
      </c>
      <c r="C35" s="27" t="s">
        <v>1</v>
      </c>
      <c r="D35" s="26">
        <v>11328</v>
      </c>
      <c r="E35" s="26">
        <v>230</v>
      </c>
      <c r="F35" s="26">
        <v>9531</v>
      </c>
      <c r="G35" s="28">
        <f t="shared" si="0"/>
        <v>9761</v>
      </c>
      <c r="H35" s="26">
        <v>152</v>
      </c>
      <c r="I35" s="26">
        <v>8072</v>
      </c>
      <c r="J35" s="26">
        <f t="shared" si="1"/>
        <v>8224</v>
      </c>
      <c r="K35" s="29">
        <f t="shared" si="2"/>
        <v>0.72598870056497178</v>
      </c>
      <c r="L35" s="3">
        <f t="shared" si="3"/>
        <v>344.88888888888891</v>
      </c>
      <c r="M35" s="3">
        <f t="shared" si="4"/>
        <v>3104</v>
      </c>
      <c r="N35" s="45"/>
      <c r="O35" s="150"/>
    </row>
    <row r="36" spans="2:15" ht="15.75" x14ac:dyDescent="0.25">
      <c r="B36" s="1">
        <v>29</v>
      </c>
      <c r="C36" s="27" t="s">
        <v>2</v>
      </c>
      <c r="D36" s="26">
        <v>5057</v>
      </c>
      <c r="E36" s="26">
        <v>215</v>
      </c>
      <c r="F36" s="26">
        <v>4556</v>
      </c>
      <c r="G36" s="28">
        <f t="shared" si="0"/>
        <v>4771</v>
      </c>
      <c r="H36" s="26">
        <v>122</v>
      </c>
      <c r="I36" s="26">
        <v>3531</v>
      </c>
      <c r="J36" s="26">
        <f t="shared" si="1"/>
        <v>3653</v>
      </c>
      <c r="K36" s="29">
        <f t="shared" si="2"/>
        <v>0.72236503856041134</v>
      </c>
      <c r="L36" s="3">
        <f t="shared" si="3"/>
        <v>156</v>
      </c>
      <c r="M36" s="3">
        <f t="shared" si="4"/>
        <v>1404</v>
      </c>
      <c r="N36" s="45"/>
      <c r="O36" s="150"/>
    </row>
    <row r="37" spans="2:15" ht="15.75" x14ac:dyDescent="0.25">
      <c r="B37" s="1">
        <v>30</v>
      </c>
      <c r="C37" s="27" t="s">
        <v>7</v>
      </c>
      <c r="D37" s="26">
        <v>6630</v>
      </c>
      <c r="E37" s="26">
        <v>862</v>
      </c>
      <c r="F37" s="26">
        <v>4510</v>
      </c>
      <c r="G37" s="28">
        <f t="shared" si="0"/>
        <v>5372</v>
      </c>
      <c r="H37" s="26">
        <v>729</v>
      </c>
      <c r="I37" s="26">
        <v>4034</v>
      </c>
      <c r="J37" s="26">
        <f t="shared" si="1"/>
        <v>4763</v>
      </c>
      <c r="K37" s="29">
        <f t="shared" si="2"/>
        <v>0.71840120663650076</v>
      </c>
      <c r="L37" s="3">
        <f t="shared" si="3"/>
        <v>207.44444444444446</v>
      </c>
      <c r="M37" s="3">
        <f t="shared" si="4"/>
        <v>1867</v>
      </c>
      <c r="N37" s="45"/>
      <c r="O37" s="150"/>
    </row>
    <row r="38" spans="2:15" ht="15.75" x14ac:dyDescent="0.25">
      <c r="B38" s="1">
        <v>31</v>
      </c>
      <c r="C38" s="27" t="s">
        <v>9</v>
      </c>
      <c r="D38" s="26">
        <v>7526</v>
      </c>
      <c r="E38" s="26">
        <v>335</v>
      </c>
      <c r="F38" s="26">
        <v>5359</v>
      </c>
      <c r="G38" s="28">
        <f t="shared" si="0"/>
        <v>5694</v>
      </c>
      <c r="H38" s="26">
        <v>234</v>
      </c>
      <c r="I38" s="26">
        <v>4735</v>
      </c>
      <c r="J38" s="26">
        <f t="shared" si="1"/>
        <v>4969</v>
      </c>
      <c r="K38" s="29">
        <f t="shared" si="2"/>
        <v>0.66024448578262029</v>
      </c>
      <c r="L38" s="3">
        <f t="shared" si="3"/>
        <v>284.11111111111109</v>
      </c>
      <c r="M38" s="3">
        <f t="shared" si="4"/>
        <v>2557</v>
      </c>
      <c r="N38" s="45"/>
      <c r="O38" s="150"/>
    </row>
    <row r="39" spans="2:15" ht="15.75" x14ac:dyDescent="0.25">
      <c r="B39" s="156" t="s">
        <v>32</v>
      </c>
      <c r="C39" s="156"/>
      <c r="D39" s="146">
        <f t="shared" ref="D39:J39" si="5">SUM(D8:D38)</f>
        <v>151176</v>
      </c>
      <c r="E39" s="7">
        <f t="shared" si="5"/>
        <v>16728</v>
      </c>
      <c r="F39" s="7">
        <f t="shared" si="5"/>
        <v>126640</v>
      </c>
      <c r="G39" s="8">
        <f t="shared" si="5"/>
        <v>143368</v>
      </c>
      <c r="H39" s="7">
        <f t="shared" si="5"/>
        <v>14079</v>
      </c>
      <c r="I39" s="7">
        <f t="shared" si="5"/>
        <v>112030</v>
      </c>
      <c r="J39" s="7">
        <f t="shared" si="5"/>
        <v>126109</v>
      </c>
      <c r="K39" s="14">
        <f t="shared" ref="K39" si="6">J39/D39</f>
        <v>0.83418664338254744</v>
      </c>
      <c r="L39" s="8">
        <f>SUM(L8:L38)</f>
        <v>2931.8888888888887</v>
      </c>
      <c r="M39" s="8">
        <f>SUM(M16:M38)</f>
        <v>26387</v>
      </c>
      <c r="N39" s="45"/>
      <c r="O39" s="150"/>
    </row>
  </sheetData>
  <mergeCells count="15">
    <mergeCell ref="B39:C39"/>
    <mergeCell ref="O5:O7"/>
    <mergeCell ref="M5:M7"/>
    <mergeCell ref="B2:L2"/>
    <mergeCell ref="B4:L4"/>
    <mergeCell ref="B5:B7"/>
    <mergeCell ref="C5:C7"/>
    <mergeCell ref="D5:D7"/>
    <mergeCell ref="E5:J5"/>
    <mergeCell ref="K5:K7"/>
    <mergeCell ref="L5:L7"/>
    <mergeCell ref="B3:N3"/>
    <mergeCell ref="N5:N7"/>
    <mergeCell ref="E6:G6"/>
    <mergeCell ref="H6:J6"/>
  </mergeCells>
  <pageMargins left="0.7" right="0.7" top="0.75" bottom="0.75" header="0.3" footer="0.3"/>
  <pageSetup paperSize="9" scale="66" orientation="landscape" horizontalDpi="120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39"/>
  <sheetViews>
    <sheetView tabSelected="1" zoomScale="85" zoomScaleNormal="85" workbookViewId="0">
      <selection activeCell="B4" sqref="B4:L4"/>
    </sheetView>
  </sheetViews>
  <sheetFormatPr defaultRowHeight="12.75" x14ac:dyDescent="0.2"/>
  <cols>
    <col min="1" max="2" width="9.140625" style="71"/>
    <col min="3" max="3" width="14.5703125" style="71" customWidth="1"/>
    <col min="4" max="4" width="11.7109375" style="71" customWidth="1"/>
    <col min="5" max="5" width="12.140625" style="71" customWidth="1"/>
    <col min="6" max="7" width="11.5703125" style="71" customWidth="1"/>
    <col min="8" max="8" width="11.140625" style="71" customWidth="1"/>
    <col min="9" max="9" width="10.7109375" style="71" customWidth="1"/>
    <col min="10" max="10" width="11.85546875" style="71" customWidth="1"/>
    <col min="11" max="11" width="12.7109375" style="71" customWidth="1"/>
    <col min="12" max="13" width="16.140625" style="71" customWidth="1"/>
    <col min="14" max="14" width="20.85546875" style="71" customWidth="1"/>
    <col min="15" max="16384" width="9.140625" style="71"/>
  </cols>
  <sheetData>
    <row r="2" spans="2:15" ht="11.25" customHeight="1" x14ac:dyDescent="0.2"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48"/>
    </row>
    <row r="3" spans="2:15" ht="65.25" customHeight="1" x14ac:dyDescent="0.2">
      <c r="B3" s="158" t="s">
        <v>77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</row>
    <row r="4" spans="2:15" ht="16.5" x14ac:dyDescent="0.2"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48"/>
    </row>
    <row r="5" spans="2:15" ht="22.5" customHeight="1" x14ac:dyDescent="0.2">
      <c r="B5" s="153" t="s">
        <v>0</v>
      </c>
      <c r="C5" s="153" t="s">
        <v>33</v>
      </c>
      <c r="D5" s="153" t="s">
        <v>39</v>
      </c>
      <c r="E5" s="156" t="s">
        <v>34</v>
      </c>
      <c r="F5" s="156"/>
      <c r="G5" s="156"/>
      <c r="H5" s="156"/>
      <c r="I5" s="156"/>
      <c r="J5" s="156"/>
      <c r="K5" s="153" t="s">
        <v>40</v>
      </c>
      <c r="L5" s="153" t="s">
        <v>74</v>
      </c>
      <c r="M5" s="153" t="s">
        <v>75</v>
      </c>
      <c r="N5" s="159" t="s">
        <v>50</v>
      </c>
      <c r="O5" s="160"/>
    </row>
    <row r="6" spans="2:15" ht="48.75" customHeight="1" x14ac:dyDescent="0.2">
      <c r="B6" s="154"/>
      <c r="C6" s="154"/>
      <c r="D6" s="154"/>
      <c r="E6" s="151" t="s">
        <v>35</v>
      </c>
      <c r="F6" s="151"/>
      <c r="G6" s="151"/>
      <c r="H6" s="151" t="s">
        <v>36</v>
      </c>
      <c r="I6" s="151"/>
      <c r="J6" s="151"/>
      <c r="K6" s="154"/>
      <c r="L6" s="154"/>
      <c r="M6" s="154"/>
      <c r="N6" s="159"/>
      <c r="O6" s="160"/>
    </row>
    <row r="7" spans="2:15" ht="63" x14ac:dyDescent="0.2">
      <c r="B7" s="155"/>
      <c r="C7" s="155"/>
      <c r="D7" s="155"/>
      <c r="E7" s="9" t="s">
        <v>41</v>
      </c>
      <c r="F7" s="147" t="s">
        <v>42</v>
      </c>
      <c r="G7" s="147" t="s">
        <v>43</v>
      </c>
      <c r="H7" s="147" t="s">
        <v>38</v>
      </c>
      <c r="I7" s="147" t="s">
        <v>37</v>
      </c>
      <c r="J7" s="147" t="s">
        <v>43</v>
      </c>
      <c r="K7" s="155"/>
      <c r="L7" s="155"/>
      <c r="M7" s="155"/>
      <c r="N7" s="159"/>
      <c r="O7" s="160"/>
    </row>
    <row r="8" spans="2:15" ht="15.75" x14ac:dyDescent="0.25">
      <c r="B8" s="1">
        <v>1</v>
      </c>
      <c r="C8" s="2" t="s">
        <v>30</v>
      </c>
      <c r="D8" s="1">
        <v>2402</v>
      </c>
      <c r="E8" s="1">
        <v>75</v>
      </c>
      <c r="F8" s="1">
        <v>3118</v>
      </c>
      <c r="G8" s="3">
        <f t="shared" ref="G8:G38" si="0">SUM(E8:F8)</f>
        <v>3193</v>
      </c>
      <c r="H8" s="1">
        <v>59</v>
      </c>
      <c r="I8" s="1">
        <v>2827</v>
      </c>
      <c r="J8" s="1">
        <f t="shared" ref="J8:J38" si="1">SUM(H8:I8)</f>
        <v>2886</v>
      </c>
      <c r="K8" s="5">
        <f t="shared" ref="K8:K38" si="2">J8/D8</f>
        <v>1.2014987510407993</v>
      </c>
      <c r="L8" s="3" t="s">
        <v>73</v>
      </c>
      <c r="M8" s="3" t="s">
        <v>73</v>
      </c>
      <c r="N8" s="45">
        <f t="shared" ref="N8:N15" si="3">J8-D8</f>
        <v>484</v>
      </c>
      <c r="O8" s="150"/>
    </row>
    <row r="9" spans="2:15" ht="15.75" x14ac:dyDescent="0.25">
      <c r="B9" s="1">
        <v>2</v>
      </c>
      <c r="C9" s="2" t="s">
        <v>27</v>
      </c>
      <c r="D9" s="1">
        <v>1884</v>
      </c>
      <c r="E9" s="1">
        <v>119</v>
      </c>
      <c r="F9" s="1">
        <v>2227</v>
      </c>
      <c r="G9" s="3">
        <f t="shared" si="0"/>
        <v>2346</v>
      </c>
      <c r="H9" s="1">
        <v>89</v>
      </c>
      <c r="I9" s="1">
        <v>2134</v>
      </c>
      <c r="J9" s="1">
        <f t="shared" si="1"/>
        <v>2223</v>
      </c>
      <c r="K9" s="5">
        <f t="shared" si="2"/>
        <v>1.1799363057324841</v>
      </c>
      <c r="L9" s="3" t="s">
        <v>73</v>
      </c>
      <c r="M9" s="3" t="s">
        <v>73</v>
      </c>
      <c r="N9" s="45">
        <f t="shared" si="3"/>
        <v>339</v>
      </c>
      <c r="O9" s="150"/>
    </row>
    <row r="10" spans="2:15" ht="15.75" x14ac:dyDescent="0.25">
      <c r="B10" s="1">
        <v>3</v>
      </c>
      <c r="C10" s="2" t="s">
        <v>29</v>
      </c>
      <c r="D10" s="1">
        <v>2116</v>
      </c>
      <c r="E10" s="1">
        <v>395</v>
      </c>
      <c r="F10" s="1">
        <v>1990</v>
      </c>
      <c r="G10" s="3">
        <f t="shared" si="0"/>
        <v>2385</v>
      </c>
      <c r="H10" s="1">
        <v>380</v>
      </c>
      <c r="I10" s="1">
        <v>1900</v>
      </c>
      <c r="J10" s="1">
        <f t="shared" si="1"/>
        <v>2280</v>
      </c>
      <c r="K10" s="5">
        <f t="shared" si="2"/>
        <v>1.0775047258979207</v>
      </c>
      <c r="L10" s="3" t="s">
        <v>73</v>
      </c>
      <c r="M10" s="3" t="s">
        <v>73</v>
      </c>
      <c r="N10" s="45">
        <f t="shared" si="3"/>
        <v>164</v>
      </c>
      <c r="O10" s="150"/>
    </row>
    <row r="11" spans="2:15" ht="15.75" x14ac:dyDescent="0.25">
      <c r="B11" s="1">
        <v>4</v>
      </c>
      <c r="C11" s="27" t="s">
        <v>13</v>
      </c>
      <c r="D11" s="26">
        <v>4210</v>
      </c>
      <c r="E11" s="26">
        <v>116</v>
      </c>
      <c r="F11" s="26">
        <v>4527</v>
      </c>
      <c r="G11" s="28">
        <f t="shared" si="0"/>
        <v>4643</v>
      </c>
      <c r="H11" s="26">
        <v>101</v>
      </c>
      <c r="I11" s="26">
        <v>4303</v>
      </c>
      <c r="J11" s="1">
        <f t="shared" si="1"/>
        <v>4404</v>
      </c>
      <c r="K11" s="29">
        <f t="shared" si="2"/>
        <v>1.0460807600950119</v>
      </c>
      <c r="L11" s="3" t="s">
        <v>73</v>
      </c>
      <c r="M11" s="3" t="s">
        <v>73</v>
      </c>
      <c r="N11" s="45">
        <f t="shared" si="3"/>
        <v>194</v>
      </c>
      <c r="O11" s="150"/>
    </row>
    <row r="12" spans="2:15" ht="15.75" x14ac:dyDescent="0.25">
      <c r="B12" s="1">
        <v>5</v>
      </c>
      <c r="C12" s="2" t="s">
        <v>31</v>
      </c>
      <c r="D12" s="1">
        <v>3557</v>
      </c>
      <c r="E12" s="1">
        <v>1049</v>
      </c>
      <c r="F12" s="1">
        <v>2830</v>
      </c>
      <c r="G12" s="3">
        <f t="shared" si="0"/>
        <v>3879</v>
      </c>
      <c r="H12" s="1">
        <v>1025</v>
      </c>
      <c r="I12" s="1">
        <v>2654</v>
      </c>
      <c r="J12" s="1">
        <f t="shared" si="1"/>
        <v>3679</v>
      </c>
      <c r="K12" s="5">
        <f t="shared" si="2"/>
        <v>1.0342985662074782</v>
      </c>
      <c r="L12" s="3" t="s">
        <v>73</v>
      </c>
      <c r="M12" s="3" t="s">
        <v>73</v>
      </c>
      <c r="N12" s="45">
        <f t="shared" si="3"/>
        <v>122</v>
      </c>
      <c r="O12" s="150"/>
    </row>
    <row r="13" spans="2:15" ht="15.75" x14ac:dyDescent="0.25">
      <c r="B13" s="1">
        <v>6</v>
      </c>
      <c r="C13" s="2" t="s">
        <v>26</v>
      </c>
      <c r="D13" s="1">
        <v>1519</v>
      </c>
      <c r="E13" s="1">
        <v>264</v>
      </c>
      <c r="F13" s="1">
        <v>1468</v>
      </c>
      <c r="G13" s="3">
        <f t="shared" si="0"/>
        <v>1732</v>
      </c>
      <c r="H13" s="1">
        <v>240</v>
      </c>
      <c r="I13" s="1">
        <v>1318</v>
      </c>
      <c r="J13" s="1">
        <f t="shared" si="1"/>
        <v>1558</v>
      </c>
      <c r="K13" s="5">
        <f t="shared" si="2"/>
        <v>1.0256747860434496</v>
      </c>
      <c r="L13" s="3" t="s">
        <v>73</v>
      </c>
      <c r="M13" s="3" t="s">
        <v>73</v>
      </c>
      <c r="N13" s="45">
        <f t="shared" si="3"/>
        <v>39</v>
      </c>
      <c r="O13" s="150"/>
    </row>
    <row r="14" spans="2:15" ht="15.75" x14ac:dyDescent="0.25">
      <c r="B14" s="1">
        <v>7</v>
      </c>
      <c r="C14" s="2" t="s">
        <v>28</v>
      </c>
      <c r="D14" s="1">
        <v>3189</v>
      </c>
      <c r="E14" s="1">
        <v>120</v>
      </c>
      <c r="F14" s="1">
        <v>3320</v>
      </c>
      <c r="G14" s="3">
        <f t="shared" si="0"/>
        <v>3440</v>
      </c>
      <c r="H14" s="1">
        <v>113</v>
      </c>
      <c r="I14" s="1">
        <v>3108</v>
      </c>
      <c r="J14" s="1">
        <f t="shared" si="1"/>
        <v>3221</v>
      </c>
      <c r="K14" s="5">
        <f t="shared" si="2"/>
        <v>1.0100344935716525</v>
      </c>
      <c r="L14" s="3" t="s">
        <v>73</v>
      </c>
      <c r="M14" s="3" t="s">
        <v>73</v>
      </c>
      <c r="N14" s="45">
        <f t="shared" si="3"/>
        <v>32</v>
      </c>
      <c r="O14" s="150"/>
    </row>
    <row r="15" spans="2:15" ht="15.75" x14ac:dyDescent="0.25">
      <c r="B15" s="1">
        <v>8</v>
      </c>
      <c r="C15" s="2" t="s">
        <v>24</v>
      </c>
      <c r="D15" s="1">
        <v>2646</v>
      </c>
      <c r="E15" s="1">
        <v>517</v>
      </c>
      <c r="F15" s="1">
        <v>2293</v>
      </c>
      <c r="G15" s="3">
        <f t="shared" si="0"/>
        <v>2810</v>
      </c>
      <c r="H15" s="1">
        <v>489</v>
      </c>
      <c r="I15" s="1">
        <v>2166</v>
      </c>
      <c r="J15" s="1">
        <f t="shared" si="1"/>
        <v>2655</v>
      </c>
      <c r="K15" s="5">
        <f t="shared" si="2"/>
        <v>1.0034013605442176</v>
      </c>
      <c r="L15" s="3" t="s">
        <v>73</v>
      </c>
      <c r="M15" s="3" t="s">
        <v>73</v>
      </c>
      <c r="N15" s="45">
        <f t="shared" si="3"/>
        <v>9</v>
      </c>
      <c r="O15" s="150"/>
    </row>
    <row r="16" spans="2:15" ht="15.75" x14ac:dyDescent="0.25">
      <c r="B16" s="1">
        <v>9</v>
      </c>
      <c r="C16" s="27" t="s">
        <v>4</v>
      </c>
      <c r="D16" s="26">
        <v>4390</v>
      </c>
      <c r="E16" s="26">
        <v>223</v>
      </c>
      <c r="F16" s="26">
        <v>4578</v>
      </c>
      <c r="G16" s="28">
        <f t="shared" si="0"/>
        <v>4801</v>
      </c>
      <c r="H16" s="26">
        <v>196</v>
      </c>
      <c r="I16" s="26">
        <v>4151</v>
      </c>
      <c r="J16" s="26">
        <f t="shared" si="1"/>
        <v>4347</v>
      </c>
      <c r="K16" s="29">
        <f t="shared" si="2"/>
        <v>0.99020501138952166</v>
      </c>
      <c r="L16" s="3">
        <f t="shared" ref="L16:L38" si="4">M16/6</f>
        <v>7.166666666666667</v>
      </c>
      <c r="M16" s="3">
        <f t="shared" ref="M16:M38" si="5">D16-J16</f>
        <v>43</v>
      </c>
      <c r="N16" s="45"/>
      <c r="O16" s="150"/>
    </row>
    <row r="17" spans="2:15" ht="15.75" x14ac:dyDescent="0.25">
      <c r="B17" s="1">
        <v>10</v>
      </c>
      <c r="C17" s="2" t="s">
        <v>15</v>
      </c>
      <c r="D17" s="1">
        <v>2908</v>
      </c>
      <c r="E17" s="1">
        <v>529</v>
      </c>
      <c r="F17" s="1">
        <v>2637</v>
      </c>
      <c r="G17" s="3">
        <f t="shared" si="0"/>
        <v>3166</v>
      </c>
      <c r="H17" s="1">
        <v>490</v>
      </c>
      <c r="I17" s="1">
        <v>2376</v>
      </c>
      <c r="J17" s="1">
        <f t="shared" si="1"/>
        <v>2866</v>
      </c>
      <c r="K17" s="5">
        <f t="shared" si="2"/>
        <v>0.9855570839064649</v>
      </c>
      <c r="L17" s="3">
        <f t="shared" si="4"/>
        <v>7</v>
      </c>
      <c r="M17" s="3">
        <f t="shared" si="5"/>
        <v>42</v>
      </c>
      <c r="N17" s="45"/>
      <c r="O17" s="150"/>
    </row>
    <row r="18" spans="2:15" ht="15.75" x14ac:dyDescent="0.25">
      <c r="B18" s="1">
        <v>11</v>
      </c>
      <c r="C18" s="2" t="s">
        <v>25</v>
      </c>
      <c r="D18" s="1">
        <v>3939</v>
      </c>
      <c r="E18" s="1">
        <v>1100</v>
      </c>
      <c r="F18" s="1">
        <v>2610</v>
      </c>
      <c r="G18" s="3">
        <f t="shared" si="0"/>
        <v>3710</v>
      </c>
      <c r="H18" s="1">
        <v>1051</v>
      </c>
      <c r="I18" s="1">
        <v>2454</v>
      </c>
      <c r="J18" s="1">
        <f t="shared" si="1"/>
        <v>3505</v>
      </c>
      <c r="K18" s="5">
        <f t="shared" si="2"/>
        <v>0.88981975120588985</v>
      </c>
      <c r="L18" s="3">
        <f t="shared" si="4"/>
        <v>72.333333333333329</v>
      </c>
      <c r="M18" s="3">
        <f t="shared" si="5"/>
        <v>434</v>
      </c>
      <c r="N18" s="45"/>
      <c r="O18" s="150"/>
    </row>
    <row r="19" spans="2:15" ht="15.75" x14ac:dyDescent="0.25">
      <c r="B19" s="1">
        <v>12</v>
      </c>
      <c r="C19" s="2" t="s">
        <v>12</v>
      </c>
      <c r="D19" s="1">
        <v>3697</v>
      </c>
      <c r="E19" s="1">
        <v>421</v>
      </c>
      <c r="F19" s="1">
        <v>3431</v>
      </c>
      <c r="G19" s="3">
        <f t="shared" si="0"/>
        <v>3852</v>
      </c>
      <c r="H19" s="1">
        <v>270</v>
      </c>
      <c r="I19" s="1">
        <v>2950</v>
      </c>
      <c r="J19" s="1">
        <f t="shared" si="1"/>
        <v>3220</v>
      </c>
      <c r="K19" s="5">
        <f t="shared" si="2"/>
        <v>0.87097646740600487</v>
      </c>
      <c r="L19" s="3">
        <f t="shared" si="4"/>
        <v>79.5</v>
      </c>
      <c r="M19" s="3">
        <f t="shared" si="5"/>
        <v>477</v>
      </c>
      <c r="N19" s="45"/>
      <c r="O19" s="150"/>
    </row>
    <row r="20" spans="2:15" ht="15.75" x14ac:dyDescent="0.25">
      <c r="B20" s="1">
        <v>13</v>
      </c>
      <c r="C20" s="2" t="s">
        <v>23</v>
      </c>
      <c r="D20" s="1">
        <v>3530</v>
      </c>
      <c r="E20" s="1">
        <v>968</v>
      </c>
      <c r="F20" s="1">
        <v>2403</v>
      </c>
      <c r="G20" s="3">
        <f t="shared" si="0"/>
        <v>3371</v>
      </c>
      <c r="H20" s="1">
        <v>893</v>
      </c>
      <c r="I20" s="1">
        <v>2170</v>
      </c>
      <c r="J20" s="1">
        <f t="shared" si="1"/>
        <v>3063</v>
      </c>
      <c r="K20" s="5">
        <f t="shared" si="2"/>
        <v>0.86770538243626061</v>
      </c>
      <c r="L20" s="3">
        <f t="shared" si="4"/>
        <v>77.833333333333329</v>
      </c>
      <c r="M20" s="3">
        <f t="shared" si="5"/>
        <v>467</v>
      </c>
      <c r="N20" s="45"/>
      <c r="O20" s="150"/>
    </row>
    <row r="21" spans="2:15" ht="15.75" x14ac:dyDescent="0.25">
      <c r="B21" s="1">
        <v>14</v>
      </c>
      <c r="C21" s="27" t="s">
        <v>5</v>
      </c>
      <c r="D21" s="26">
        <v>5677</v>
      </c>
      <c r="E21" s="26">
        <v>169</v>
      </c>
      <c r="F21" s="26">
        <v>5257</v>
      </c>
      <c r="G21" s="28">
        <f t="shared" si="0"/>
        <v>5426</v>
      </c>
      <c r="H21" s="26">
        <v>156</v>
      </c>
      <c r="I21" s="26">
        <v>4740</v>
      </c>
      <c r="J21" s="26">
        <f t="shared" si="1"/>
        <v>4896</v>
      </c>
      <c r="K21" s="29">
        <f t="shared" si="2"/>
        <v>0.86242733838294872</v>
      </c>
      <c r="L21" s="3">
        <f t="shared" si="4"/>
        <v>130.16666666666666</v>
      </c>
      <c r="M21" s="3">
        <f t="shared" si="5"/>
        <v>781</v>
      </c>
      <c r="N21" s="45"/>
      <c r="O21" s="150"/>
    </row>
    <row r="22" spans="2:15" ht="15.75" x14ac:dyDescent="0.25">
      <c r="B22" s="1">
        <v>15</v>
      </c>
      <c r="C22" s="27" t="s">
        <v>19</v>
      </c>
      <c r="D22" s="26">
        <v>6342</v>
      </c>
      <c r="E22" s="26">
        <v>492</v>
      </c>
      <c r="F22" s="26">
        <v>5604</v>
      </c>
      <c r="G22" s="28">
        <f t="shared" si="0"/>
        <v>6096</v>
      </c>
      <c r="H22" s="26">
        <v>395</v>
      </c>
      <c r="I22" s="26">
        <v>5066</v>
      </c>
      <c r="J22" s="26">
        <f t="shared" si="1"/>
        <v>5461</v>
      </c>
      <c r="K22" s="29">
        <f t="shared" si="2"/>
        <v>0.86108483128350677</v>
      </c>
      <c r="L22" s="3">
        <f t="shared" si="4"/>
        <v>146.83333333333334</v>
      </c>
      <c r="M22" s="3">
        <f t="shared" si="5"/>
        <v>881</v>
      </c>
      <c r="N22" s="45"/>
      <c r="O22" s="150"/>
    </row>
    <row r="23" spans="2:15" ht="15.75" x14ac:dyDescent="0.25">
      <c r="B23" s="1">
        <v>16</v>
      </c>
      <c r="C23" s="2" t="s">
        <v>14</v>
      </c>
      <c r="D23" s="1">
        <v>3681</v>
      </c>
      <c r="E23" s="1">
        <v>530</v>
      </c>
      <c r="F23" s="1">
        <v>3081</v>
      </c>
      <c r="G23" s="3">
        <f t="shared" si="0"/>
        <v>3611</v>
      </c>
      <c r="H23" s="1">
        <v>424</v>
      </c>
      <c r="I23" s="1">
        <v>2735</v>
      </c>
      <c r="J23" s="1">
        <f t="shared" si="1"/>
        <v>3159</v>
      </c>
      <c r="K23" s="5">
        <f t="shared" si="2"/>
        <v>0.85819070904645478</v>
      </c>
      <c r="L23" s="3">
        <f t="shared" si="4"/>
        <v>87</v>
      </c>
      <c r="M23" s="3">
        <f t="shared" si="5"/>
        <v>522</v>
      </c>
      <c r="N23" s="45"/>
      <c r="O23" s="150"/>
    </row>
    <row r="24" spans="2:15" ht="15.75" x14ac:dyDescent="0.25">
      <c r="B24" s="1">
        <v>17</v>
      </c>
      <c r="C24" s="27" t="s">
        <v>16</v>
      </c>
      <c r="D24" s="26">
        <v>6223</v>
      </c>
      <c r="E24" s="26">
        <v>283</v>
      </c>
      <c r="F24" s="26">
        <v>5745</v>
      </c>
      <c r="G24" s="28">
        <f t="shared" si="0"/>
        <v>6028</v>
      </c>
      <c r="H24" s="26">
        <v>223</v>
      </c>
      <c r="I24" s="26">
        <v>5098</v>
      </c>
      <c r="J24" s="26">
        <f t="shared" si="1"/>
        <v>5321</v>
      </c>
      <c r="K24" s="29">
        <f t="shared" si="2"/>
        <v>0.85505383255664469</v>
      </c>
      <c r="L24" s="3">
        <f t="shared" si="4"/>
        <v>150.33333333333334</v>
      </c>
      <c r="M24" s="3">
        <f t="shared" si="5"/>
        <v>902</v>
      </c>
      <c r="N24" s="45"/>
      <c r="O24" s="150"/>
    </row>
    <row r="25" spans="2:15" ht="15.75" x14ac:dyDescent="0.25">
      <c r="B25" s="1">
        <v>18</v>
      </c>
      <c r="C25" s="27" t="s">
        <v>11</v>
      </c>
      <c r="D25" s="26">
        <v>5697</v>
      </c>
      <c r="E25" s="26">
        <v>428</v>
      </c>
      <c r="F25" s="26">
        <v>4832</v>
      </c>
      <c r="G25" s="28">
        <f t="shared" si="0"/>
        <v>5260</v>
      </c>
      <c r="H25" s="26">
        <v>318</v>
      </c>
      <c r="I25" s="26">
        <v>4513</v>
      </c>
      <c r="J25" s="26">
        <f t="shared" si="1"/>
        <v>4831</v>
      </c>
      <c r="K25" s="29">
        <f t="shared" si="2"/>
        <v>0.84799017026505175</v>
      </c>
      <c r="L25" s="3">
        <f t="shared" si="4"/>
        <v>144.33333333333334</v>
      </c>
      <c r="M25" s="3">
        <f t="shared" si="5"/>
        <v>866</v>
      </c>
      <c r="N25" s="45"/>
      <c r="O25" s="150"/>
    </row>
    <row r="26" spans="2:15" ht="15.75" x14ac:dyDescent="0.25">
      <c r="B26" s="1">
        <v>19</v>
      </c>
      <c r="C26" s="2" t="s">
        <v>22</v>
      </c>
      <c r="D26" s="1">
        <v>7859</v>
      </c>
      <c r="E26" s="1">
        <v>1105</v>
      </c>
      <c r="F26" s="1">
        <v>6221</v>
      </c>
      <c r="G26" s="3">
        <f t="shared" si="0"/>
        <v>7326</v>
      </c>
      <c r="H26" s="1">
        <v>1030</v>
      </c>
      <c r="I26" s="1">
        <v>5531</v>
      </c>
      <c r="J26" s="1">
        <f t="shared" si="1"/>
        <v>6561</v>
      </c>
      <c r="K26" s="5">
        <f t="shared" si="2"/>
        <v>0.83483903804555282</v>
      </c>
      <c r="L26" s="3">
        <f t="shared" si="4"/>
        <v>216.33333333333334</v>
      </c>
      <c r="M26" s="3">
        <f t="shared" si="5"/>
        <v>1298</v>
      </c>
      <c r="N26" s="45"/>
      <c r="O26" s="150"/>
    </row>
    <row r="27" spans="2:15" ht="15.75" x14ac:dyDescent="0.25">
      <c r="B27" s="1">
        <v>20</v>
      </c>
      <c r="C27" s="27" t="s">
        <v>10</v>
      </c>
      <c r="D27" s="26">
        <v>3740</v>
      </c>
      <c r="E27" s="26">
        <v>341</v>
      </c>
      <c r="F27" s="26">
        <v>3248</v>
      </c>
      <c r="G27" s="28">
        <f t="shared" si="0"/>
        <v>3589</v>
      </c>
      <c r="H27" s="26">
        <v>248</v>
      </c>
      <c r="I27" s="26">
        <v>2854</v>
      </c>
      <c r="J27" s="26">
        <f t="shared" si="1"/>
        <v>3102</v>
      </c>
      <c r="K27" s="29">
        <f t="shared" si="2"/>
        <v>0.8294117647058824</v>
      </c>
      <c r="L27" s="3">
        <f t="shared" si="4"/>
        <v>106.33333333333333</v>
      </c>
      <c r="M27" s="3">
        <f t="shared" si="5"/>
        <v>638</v>
      </c>
      <c r="N27" s="45"/>
      <c r="O27" s="150"/>
    </row>
    <row r="28" spans="2:15" ht="15.75" x14ac:dyDescent="0.25">
      <c r="B28" s="1">
        <v>21</v>
      </c>
      <c r="C28" s="27" t="s">
        <v>3</v>
      </c>
      <c r="D28" s="26">
        <v>5448</v>
      </c>
      <c r="E28" s="26">
        <v>208</v>
      </c>
      <c r="F28" s="26">
        <v>4862</v>
      </c>
      <c r="G28" s="28">
        <f t="shared" si="0"/>
        <v>5070</v>
      </c>
      <c r="H28" s="26">
        <v>154</v>
      </c>
      <c r="I28" s="26">
        <v>4317</v>
      </c>
      <c r="J28" s="26">
        <f t="shared" si="1"/>
        <v>4471</v>
      </c>
      <c r="K28" s="29">
        <f t="shared" si="2"/>
        <v>0.82066813509544789</v>
      </c>
      <c r="L28" s="3">
        <f t="shared" si="4"/>
        <v>162.83333333333334</v>
      </c>
      <c r="M28" s="3">
        <f t="shared" si="5"/>
        <v>977</v>
      </c>
      <c r="N28" s="45"/>
      <c r="O28" s="150"/>
    </row>
    <row r="29" spans="2:15" ht="15.75" x14ac:dyDescent="0.25">
      <c r="B29" s="1">
        <v>22</v>
      </c>
      <c r="C29" s="2" t="s">
        <v>6</v>
      </c>
      <c r="D29" s="1">
        <v>4960</v>
      </c>
      <c r="E29" s="1">
        <v>578</v>
      </c>
      <c r="F29" s="1">
        <v>3956</v>
      </c>
      <c r="G29" s="3">
        <f t="shared" si="0"/>
        <v>4534</v>
      </c>
      <c r="H29" s="1">
        <v>413</v>
      </c>
      <c r="I29" s="1">
        <v>3611</v>
      </c>
      <c r="J29" s="1">
        <f t="shared" si="1"/>
        <v>4024</v>
      </c>
      <c r="K29" s="5">
        <f t="shared" si="2"/>
        <v>0.81129032258064515</v>
      </c>
      <c r="L29" s="3">
        <f t="shared" si="4"/>
        <v>156</v>
      </c>
      <c r="M29" s="3">
        <f t="shared" si="5"/>
        <v>936</v>
      </c>
      <c r="N29" s="45"/>
      <c r="O29" s="150"/>
    </row>
    <row r="30" spans="2:15" ht="15.75" x14ac:dyDescent="0.25">
      <c r="B30" s="1">
        <v>23</v>
      </c>
      <c r="C30" s="2" t="s">
        <v>21</v>
      </c>
      <c r="D30" s="1">
        <v>3819</v>
      </c>
      <c r="E30" s="1">
        <v>188</v>
      </c>
      <c r="F30" s="1">
        <v>3639</v>
      </c>
      <c r="G30" s="3">
        <f t="shared" si="0"/>
        <v>3827</v>
      </c>
      <c r="H30" s="1">
        <v>114</v>
      </c>
      <c r="I30" s="1">
        <v>2984</v>
      </c>
      <c r="J30" s="1">
        <f t="shared" si="1"/>
        <v>3098</v>
      </c>
      <c r="K30" s="5">
        <f t="shared" si="2"/>
        <v>0.81120712228332026</v>
      </c>
      <c r="L30" s="3">
        <f t="shared" si="4"/>
        <v>120.16666666666667</v>
      </c>
      <c r="M30" s="3">
        <f t="shared" si="5"/>
        <v>721</v>
      </c>
      <c r="N30" s="45"/>
      <c r="O30" s="150"/>
    </row>
    <row r="31" spans="2:15" ht="15.75" x14ac:dyDescent="0.25">
      <c r="B31" s="1">
        <v>24</v>
      </c>
      <c r="C31" s="27" t="s">
        <v>8</v>
      </c>
      <c r="D31" s="26">
        <v>10056</v>
      </c>
      <c r="E31" s="26">
        <v>2667</v>
      </c>
      <c r="F31" s="26">
        <v>6435</v>
      </c>
      <c r="G31" s="28">
        <f t="shared" si="0"/>
        <v>9102</v>
      </c>
      <c r="H31" s="26">
        <v>2283</v>
      </c>
      <c r="I31" s="26">
        <v>5864</v>
      </c>
      <c r="J31" s="26">
        <f t="shared" si="1"/>
        <v>8147</v>
      </c>
      <c r="K31" s="29">
        <f t="shared" si="2"/>
        <v>0.81016308671439941</v>
      </c>
      <c r="L31" s="3">
        <f t="shared" si="4"/>
        <v>318.16666666666669</v>
      </c>
      <c r="M31" s="3">
        <f t="shared" si="5"/>
        <v>1909</v>
      </c>
      <c r="N31" s="45"/>
      <c r="O31" s="150"/>
    </row>
    <row r="32" spans="2:15" ht="15.75" x14ac:dyDescent="0.25">
      <c r="B32" s="1">
        <v>25</v>
      </c>
      <c r="C32" s="27" t="s">
        <v>20</v>
      </c>
      <c r="D32" s="26">
        <v>8739</v>
      </c>
      <c r="E32" s="26">
        <v>403</v>
      </c>
      <c r="F32" s="26">
        <v>7407</v>
      </c>
      <c r="G32" s="28">
        <f t="shared" si="0"/>
        <v>7810</v>
      </c>
      <c r="H32" s="26">
        <v>280</v>
      </c>
      <c r="I32" s="26">
        <v>6510</v>
      </c>
      <c r="J32" s="26">
        <f t="shared" si="1"/>
        <v>6790</v>
      </c>
      <c r="K32" s="29">
        <f t="shared" si="2"/>
        <v>0.7769767707975741</v>
      </c>
      <c r="L32" s="3">
        <f t="shared" si="4"/>
        <v>324.83333333333331</v>
      </c>
      <c r="M32" s="3">
        <f t="shared" si="5"/>
        <v>1949</v>
      </c>
      <c r="N32" s="45"/>
      <c r="O32" s="150"/>
    </row>
    <row r="33" spans="2:15" ht="15.75" x14ac:dyDescent="0.25">
      <c r="B33" s="1">
        <v>26</v>
      </c>
      <c r="C33" s="27" t="s">
        <v>17</v>
      </c>
      <c r="D33" s="26">
        <v>3708</v>
      </c>
      <c r="E33" s="26">
        <v>506</v>
      </c>
      <c r="F33" s="26">
        <v>3001</v>
      </c>
      <c r="G33" s="28">
        <f t="shared" si="0"/>
        <v>3507</v>
      </c>
      <c r="H33" s="26">
        <v>333</v>
      </c>
      <c r="I33" s="26">
        <v>2403</v>
      </c>
      <c r="J33" s="26">
        <f t="shared" si="1"/>
        <v>2736</v>
      </c>
      <c r="K33" s="29">
        <f t="shared" si="2"/>
        <v>0.73786407766990292</v>
      </c>
      <c r="L33" s="3">
        <f t="shared" si="4"/>
        <v>162</v>
      </c>
      <c r="M33" s="3">
        <f t="shared" si="5"/>
        <v>972</v>
      </c>
      <c r="N33" s="45"/>
      <c r="O33" s="150"/>
    </row>
    <row r="34" spans="2:15" ht="15.75" x14ac:dyDescent="0.25">
      <c r="B34" s="1">
        <v>27</v>
      </c>
      <c r="C34" s="27" t="s">
        <v>7</v>
      </c>
      <c r="D34" s="26">
        <v>6630</v>
      </c>
      <c r="E34" s="26">
        <v>839</v>
      </c>
      <c r="F34" s="26">
        <v>4552</v>
      </c>
      <c r="G34" s="28">
        <f t="shared" si="0"/>
        <v>5391</v>
      </c>
      <c r="H34" s="26">
        <v>732</v>
      </c>
      <c r="I34" s="26">
        <v>4156</v>
      </c>
      <c r="J34" s="26">
        <f t="shared" si="1"/>
        <v>4888</v>
      </c>
      <c r="K34" s="29">
        <f t="shared" si="2"/>
        <v>0.73725490196078436</v>
      </c>
      <c r="L34" s="3">
        <f t="shared" si="4"/>
        <v>290.33333333333331</v>
      </c>
      <c r="M34" s="3">
        <f t="shared" si="5"/>
        <v>1742</v>
      </c>
      <c r="N34" s="45"/>
      <c r="O34" s="150"/>
    </row>
    <row r="35" spans="2:15" ht="15.75" x14ac:dyDescent="0.25">
      <c r="B35" s="1">
        <v>28</v>
      </c>
      <c r="C35" s="27" t="s">
        <v>18</v>
      </c>
      <c r="D35" s="26">
        <v>4699</v>
      </c>
      <c r="E35" s="26">
        <v>1231</v>
      </c>
      <c r="F35" s="26">
        <v>2805</v>
      </c>
      <c r="G35" s="28">
        <f t="shared" si="0"/>
        <v>4036</v>
      </c>
      <c r="H35" s="26">
        <v>1082</v>
      </c>
      <c r="I35" s="26">
        <v>2382</v>
      </c>
      <c r="J35" s="26">
        <f t="shared" si="1"/>
        <v>3464</v>
      </c>
      <c r="K35" s="29">
        <f t="shared" si="2"/>
        <v>0.7371781230048946</v>
      </c>
      <c r="L35" s="3">
        <f t="shared" si="4"/>
        <v>205.83333333333334</v>
      </c>
      <c r="M35" s="3">
        <f t="shared" si="5"/>
        <v>1235</v>
      </c>
      <c r="N35" s="45"/>
      <c r="O35" s="150"/>
    </row>
    <row r="36" spans="2:15" ht="15.75" x14ac:dyDescent="0.25">
      <c r="B36" s="1">
        <v>29</v>
      </c>
      <c r="C36" s="27" t="s">
        <v>1</v>
      </c>
      <c r="D36" s="26">
        <v>11328</v>
      </c>
      <c r="E36" s="26">
        <v>231</v>
      </c>
      <c r="F36" s="26">
        <v>9552</v>
      </c>
      <c r="G36" s="28">
        <f t="shared" si="0"/>
        <v>9783</v>
      </c>
      <c r="H36" s="26">
        <v>155</v>
      </c>
      <c r="I36" s="26">
        <v>8160</v>
      </c>
      <c r="J36" s="26">
        <f t="shared" si="1"/>
        <v>8315</v>
      </c>
      <c r="K36" s="29">
        <f t="shared" si="2"/>
        <v>0.73402189265536721</v>
      </c>
      <c r="L36" s="3">
        <f t="shared" si="4"/>
        <v>502.16666666666669</v>
      </c>
      <c r="M36" s="3">
        <f t="shared" si="5"/>
        <v>3013</v>
      </c>
      <c r="N36" s="45"/>
      <c r="O36" s="150"/>
    </row>
    <row r="37" spans="2:15" ht="15.75" x14ac:dyDescent="0.25">
      <c r="B37" s="1">
        <v>30</v>
      </c>
      <c r="C37" s="27" t="s">
        <v>2</v>
      </c>
      <c r="D37" s="26">
        <v>5057</v>
      </c>
      <c r="E37" s="26">
        <v>218</v>
      </c>
      <c r="F37" s="26">
        <v>4593</v>
      </c>
      <c r="G37" s="28">
        <f t="shared" si="0"/>
        <v>4811</v>
      </c>
      <c r="H37" s="26">
        <v>124</v>
      </c>
      <c r="I37" s="26">
        <v>3559</v>
      </c>
      <c r="J37" s="26">
        <f t="shared" si="1"/>
        <v>3683</v>
      </c>
      <c r="K37" s="29">
        <f t="shared" si="2"/>
        <v>0.7282974095313427</v>
      </c>
      <c r="L37" s="3">
        <f t="shared" si="4"/>
        <v>229</v>
      </c>
      <c r="M37" s="3">
        <f t="shared" si="5"/>
        <v>1374</v>
      </c>
      <c r="N37" s="45"/>
      <c r="O37" s="150"/>
    </row>
    <row r="38" spans="2:15" ht="15.75" x14ac:dyDescent="0.25">
      <c r="B38" s="1">
        <v>31</v>
      </c>
      <c r="C38" s="27" t="s">
        <v>9</v>
      </c>
      <c r="D38" s="26">
        <v>7526</v>
      </c>
      <c r="E38" s="26">
        <v>329</v>
      </c>
      <c r="F38" s="26">
        <v>5451</v>
      </c>
      <c r="G38" s="28">
        <f t="shared" si="0"/>
        <v>5780</v>
      </c>
      <c r="H38" s="26">
        <v>231</v>
      </c>
      <c r="I38" s="26">
        <v>4838</v>
      </c>
      <c r="J38" s="26">
        <f t="shared" si="1"/>
        <v>5069</v>
      </c>
      <c r="K38" s="29">
        <f t="shared" si="2"/>
        <v>0.67353175657719899</v>
      </c>
      <c r="L38" s="3">
        <f t="shared" si="4"/>
        <v>409.5</v>
      </c>
      <c r="M38" s="3">
        <f t="shared" si="5"/>
        <v>2457</v>
      </c>
      <c r="N38" s="45"/>
      <c r="O38" s="150"/>
    </row>
    <row r="39" spans="2:15" ht="15.75" x14ac:dyDescent="0.25">
      <c r="B39" s="156" t="s">
        <v>32</v>
      </c>
      <c r="C39" s="156"/>
      <c r="D39" s="149">
        <f t="shared" ref="D39:J39" si="6">SUM(D8:D38)</f>
        <v>151176</v>
      </c>
      <c r="E39" s="7">
        <f t="shared" si="6"/>
        <v>16642</v>
      </c>
      <c r="F39" s="7">
        <f t="shared" si="6"/>
        <v>127673</v>
      </c>
      <c r="G39" s="8">
        <f t="shared" si="6"/>
        <v>144315</v>
      </c>
      <c r="H39" s="7">
        <f t="shared" si="6"/>
        <v>14091</v>
      </c>
      <c r="I39" s="7">
        <f t="shared" si="6"/>
        <v>113832</v>
      </c>
      <c r="J39" s="7">
        <f t="shared" si="6"/>
        <v>127923</v>
      </c>
      <c r="K39" s="14">
        <f t="shared" ref="K39" si="7">J39/D39</f>
        <v>0.84618590252421022</v>
      </c>
      <c r="L39" s="8">
        <f>SUM(L8:L38)</f>
        <v>4106</v>
      </c>
      <c r="M39" s="8">
        <f>SUM(M16:M38)</f>
        <v>24636</v>
      </c>
      <c r="N39" s="45"/>
      <c r="O39" s="150"/>
    </row>
  </sheetData>
  <sortState ref="C8:N38">
    <sortCondition descending="1" ref="K8:K38"/>
  </sortState>
  <mergeCells count="15">
    <mergeCell ref="B2:L2"/>
    <mergeCell ref="B3:N3"/>
    <mergeCell ref="B4:L4"/>
    <mergeCell ref="B5:B7"/>
    <mergeCell ref="C5:C7"/>
    <mergeCell ref="D5:D7"/>
    <mergeCell ref="E5:J5"/>
    <mergeCell ref="K5:K7"/>
    <mergeCell ref="L5:L7"/>
    <mergeCell ref="M5:M7"/>
    <mergeCell ref="N5:N7"/>
    <mergeCell ref="O5:O7"/>
    <mergeCell ref="E6:G6"/>
    <mergeCell ref="H6:J6"/>
    <mergeCell ref="B39:C39"/>
  </mergeCells>
  <pageMargins left="0.7" right="0.7" top="0.75" bottom="0.75" header="0.3" footer="0.3"/>
  <pageSetup paperSize="9" scale="70" fitToHeight="0" orientation="landscape" horizontalDpi="12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9"/>
  <sheetViews>
    <sheetView topLeftCell="A7" workbookViewId="0">
      <selection activeCell="N32" sqref="N32"/>
    </sheetView>
  </sheetViews>
  <sheetFormatPr defaultRowHeight="12.75" x14ac:dyDescent="0.2"/>
  <cols>
    <col min="2" max="2" width="14.5703125" customWidth="1"/>
    <col min="3" max="3" width="11.7109375" customWidth="1"/>
    <col min="4" max="4" width="12.140625" customWidth="1"/>
    <col min="5" max="6" width="11.5703125" customWidth="1"/>
    <col min="7" max="7" width="11.140625" customWidth="1"/>
    <col min="8" max="8" width="10.7109375" customWidth="1"/>
    <col min="9" max="9" width="11.85546875" customWidth="1"/>
    <col min="10" max="10" width="12.7109375" customWidth="1"/>
    <col min="11" max="11" width="14.42578125" customWidth="1"/>
  </cols>
  <sheetData>
    <row r="2" spans="1:12" ht="11.25" customHeight="1" x14ac:dyDescent="0.2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1:12" ht="65.25" customHeight="1" x14ac:dyDescent="0.2">
      <c r="A3" s="152" t="s">
        <v>48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</row>
    <row r="4" spans="1:12" ht="16.5" x14ac:dyDescent="0.2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</row>
    <row r="5" spans="1:12" ht="22.5" customHeight="1" x14ac:dyDescent="0.2">
      <c r="A5" s="153" t="s">
        <v>0</v>
      </c>
      <c r="B5" s="153" t="s">
        <v>33</v>
      </c>
      <c r="C5" s="153" t="s">
        <v>39</v>
      </c>
      <c r="D5" s="156" t="s">
        <v>34</v>
      </c>
      <c r="E5" s="156"/>
      <c r="F5" s="156"/>
      <c r="G5" s="156"/>
      <c r="H5" s="156"/>
      <c r="I5" s="156"/>
      <c r="J5" s="153" t="s">
        <v>40</v>
      </c>
      <c r="K5" s="151" t="s">
        <v>44</v>
      </c>
      <c r="L5" s="151" t="s">
        <v>45</v>
      </c>
    </row>
    <row r="6" spans="1:12" ht="48.75" customHeight="1" x14ac:dyDescent="0.2">
      <c r="A6" s="154"/>
      <c r="B6" s="154"/>
      <c r="C6" s="154"/>
      <c r="D6" s="151" t="s">
        <v>35</v>
      </c>
      <c r="E6" s="151"/>
      <c r="F6" s="151"/>
      <c r="G6" s="151" t="s">
        <v>36</v>
      </c>
      <c r="H6" s="151"/>
      <c r="I6" s="151"/>
      <c r="J6" s="154"/>
      <c r="K6" s="151"/>
      <c r="L6" s="151"/>
    </row>
    <row r="7" spans="1:12" ht="63" x14ac:dyDescent="0.2">
      <c r="A7" s="155"/>
      <c r="B7" s="155"/>
      <c r="C7" s="155"/>
      <c r="D7" s="9" t="s">
        <v>41</v>
      </c>
      <c r="E7" s="24" t="s">
        <v>42</v>
      </c>
      <c r="F7" s="24" t="s">
        <v>43</v>
      </c>
      <c r="G7" s="24" t="s">
        <v>38</v>
      </c>
      <c r="H7" s="24" t="s">
        <v>37</v>
      </c>
      <c r="I7" s="24" t="s">
        <v>43</v>
      </c>
      <c r="J7" s="155"/>
      <c r="K7" s="151"/>
      <c r="L7" s="151"/>
    </row>
    <row r="8" spans="1:12" ht="15.75" x14ac:dyDescent="0.25">
      <c r="A8" s="15">
        <v>1</v>
      </c>
      <c r="B8" s="16" t="s">
        <v>27</v>
      </c>
      <c r="C8" s="15">
        <v>1884</v>
      </c>
      <c r="D8" s="15">
        <v>113</v>
      </c>
      <c r="E8" s="15">
        <v>2055</v>
      </c>
      <c r="F8" s="17">
        <f t="shared" ref="F8:F38" si="0">SUM(D8:E8)</f>
        <v>2168</v>
      </c>
      <c r="G8" s="15">
        <v>86</v>
      </c>
      <c r="H8" s="15">
        <v>1758</v>
      </c>
      <c r="I8" s="15">
        <f t="shared" ref="I8:I38" si="1">SUM(G8:H8)</f>
        <v>1844</v>
      </c>
      <c r="J8" s="18">
        <f t="shared" ref="J8:J38" si="2">I8/C8</f>
        <v>0.97876857749469215</v>
      </c>
      <c r="K8" s="17">
        <f t="shared" ref="K8:K38" si="3">L8/2</f>
        <v>20</v>
      </c>
      <c r="L8" s="19">
        <f t="shared" ref="L8:L38" si="4">C8-I8</f>
        <v>40</v>
      </c>
    </row>
    <row r="9" spans="1:12" ht="15.75" x14ac:dyDescent="0.25">
      <c r="A9" s="15">
        <v>2</v>
      </c>
      <c r="B9" s="16" t="s">
        <v>29</v>
      </c>
      <c r="C9" s="15">
        <v>2116</v>
      </c>
      <c r="D9" s="15">
        <v>353</v>
      </c>
      <c r="E9" s="15">
        <v>1821</v>
      </c>
      <c r="F9" s="17">
        <f t="shared" si="0"/>
        <v>2174</v>
      </c>
      <c r="G9" s="15">
        <v>313</v>
      </c>
      <c r="H9" s="15">
        <v>1585</v>
      </c>
      <c r="I9" s="15">
        <f t="shared" si="1"/>
        <v>1898</v>
      </c>
      <c r="J9" s="18">
        <f t="shared" si="2"/>
        <v>0.89697542533081287</v>
      </c>
      <c r="K9" s="17">
        <f t="shared" si="3"/>
        <v>109</v>
      </c>
      <c r="L9" s="19">
        <f t="shared" si="4"/>
        <v>218</v>
      </c>
    </row>
    <row r="10" spans="1:12" ht="15.75" x14ac:dyDescent="0.25">
      <c r="A10" s="15">
        <v>3</v>
      </c>
      <c r="B10" s="16" t="s">
        <v>31</v>
      </c>
      <c r="C10" s="15">
        <v>3557</v>
      </c>
      <c r="D10" s="15">
        <v>1162</v>
      </c>
      <c r="E10" s="15">
        <v>2243</v>
      </c>
      <c r="F10" s="17">
        <f t="shared" si="0"/>
        <v>3405</v>
      </c>
      <c r="G10" s="15">
        <v>1075</v>
      </c>
      <c r="H10" s="15">
        <v>2028</v>
      </c>
      <c r="I10" s="15">
        <f t="shared" si="1"/>
        <v>3103</v>
      </c>
      <c r="J10" s="18">
        <f t="shared" si="2"/>
        <v>0.87236435198200735</v>
      </c>
      <c r="K10" s="17">
        <f t="shared" si="3"/>
        <v>227</v>
      </c>
      <c r="L10" s="19">
        <f t="shared" si="4"/>
        <v>454</v>
      </c>
    </row>
    <row r="11" spans="1:12" ht="15.75" x14ac:dyDescent="0.25">
      <c r="A11" s="15">
        <v>4</v>
      </c>
      <c r="B11" s="16" t="s">
        <v>30</v>
      </c>
      <c r="C11" s="15">
        <v>2402</v>
      </c>
      <c r="D11" s="15">
        <v>114</v>
      </c>
      <c r="E11" s="15">
        <v>2333</v>
      </c>
      <c r="F11" s="17">
        <f t="shared" si="0"/>
        <v>2447</v>
      </c>
      <c r="G11" s="15">
        <v>67</v>
      </c>
      <c r="H11" s="15">
        <v>1914</v>
      </c>
      <c r="I11" s="15">
        <f t="shared" si="1"/>
        <v>1981</v>
      </c>
      <c r="J11" s="18">
        <f t="shared" si="2"/>
        <v>0.82472939217318897</v>
      </c>
      <c r="K11" s="17">
        <f t="shared" si="3"/>
        <v>210.5</v>
      </c>
      <c r="L11" s="19">
        <f t="shared" si="4"/>
        <v>421</v>
      </c>
    </row>
    <row r="12" spans="1:12" ht="15.75" x14ac:dyDescent="0.25">
      <c r="A12" s="15">
        <v>5</v>
      </c>
      <c r="B12" s="16" t="s">
        <v>28</v>
      </c>
      <c r="C12" s="15">
        <v>3189</v>
      </c>
      <c r="D12" s="15">
        <v>163</v>
      </c>
      <c r="E12" s="15">
        <v>2435</v>
      </c>
      <c r="F12" s="17">
        <f t="shared" si="0"/>
        <v>2598</v>
      </c>
      <c r="G12" s="15">
        <v>162</v>
      </c>
      <c r="H12" s="15">
        <v>2114</v>
      </c>
      <c r="I12" s="15">
        <f t="shared" si="1"/>
        <v>2276</v>
      </c>
      <c r="J12" s="18">
        <f t="shared" si="2"/>
        <v>0.71370335528378803</v>
      </c>
      <c r="K12" s="17">
        <f t="shared" si="3"/>
        <v>456.5</v>
      </c>
      <c r="L12" s="19">
        <f t="shared" si="4"/>
        <v>913</v>
      </c>
    </row>
    <row r="13" spans="1:12" ht="15.75" x14ac:dyDescent="0.25">
      <c r="A13" s="15">
        <v>6</v>
      </c>
      <c r="B13" s="16" t="s">
        <v>26</v>
      </c>
      <c r="C13" s="15">
        <v>1519</v>
      </c>
      <c r="D13" s="15">
        <v>364</v>
      </c>
      <c r="E13" s="15">
        <v>931</v>
      </c>
      <c r="F13" s="17">
        <f t="shared" si="0"/>
        <v>1295</v>
      </c>
      <c r="G13" s="15">
        <v>338</v>
      </c>
      <c r="H13" s="15">
        <v>716</v>
      </c>
      <c r="I13" s="15">
        <f t="shared" si="1"/>
        <v>1054</v>
      </c>
      <c r="J13" s="18">
        <f t="shared" si="2"/>
        <v>0.69387755102040816</v>
      </c>
      <c r="K13" s="17">
        <f t="shared" si="3"/>
        <v>232.5</v>
      </c>
      <c r="L13" s="19">
        <f t="shared" si="4"/>
        <v>465</v>
      </c>
    </row>
    <row r="14" spans="1:12" ht="15.75" x14ac:dyDescent="0.25">
      <c r="A14" s="15">
        <v>7</v>
      </c>
      <c r="B14" s="16" t="s">
        <v>24</v>
      </c>
      <c r="C14" s="15">
        <v>2646</v>
      </c>
      <c r="D14" s="15">
        <v>823</v>
      </c>
      <c r="E14" s="15">
        <v>1267</v>
      </c>
      <c r="F14" s="17">
        <f t="shared" si="0"/>
        <v>2090</v>
      </c>
      <c r="G14" s="15">
        <v>692</v>
      </c>
      <c r="H14" s="15">
        <v>1040</v>
      </c>
      <c r="I14" s="15">
        <f t="shared" si="1"/>
        <v>1732</v>
      </c>
      <c r="J14" s="18">
        <f t="shared" si="2"/>
        <v>0.65457294028722601</v>
      </c>
      <c r="K14" s="17">
        <f t="shared" si="3"/>
        <v>457</v>
      </c>
      <c r="L14" s="19">
        <f t="shared" si="4"/>
        <v>914</v>
      </c>
    </row>
    <row r="15" spans="1:12" ht="15.75" x14ac:dyDescent="0.25">
      <c r="A15" s="15">
        <v>8</v>
      </c>
      <c r="B15" s="16" t="s">
        <v>25</v>
      </c>
      <c r="C15" s="15">
        <v>3939</v>
      </c>
      <c r="D15" s="15">
        <v>1125</v>
      </c>
      <c r="E15" s="15">
        <v>1717</v>
      </c>
      <c r="F15" s="17">
        <f t="shared" si="0"/>
        <v>2842</v>
      </c>
      <c r="G15" s="15">
        <v>1050</v>
      </c>
      <c r="H15" s="15">
        <v>1497</v>
      </c>
      <c r="I15" s="15">
        <f t="shared" si="1"/>
        <v>2547</v>
      </c>
      <c r="J15" s="18">
        <f t="shared" si="2"/>
        <v>0.6466108149276466</v>
      </c>
      <c r="K15" s="17">
        <f t="shared" si="3"/>
        <v>696</v>
      </c>
      <c r="L15" s="19">
        <f t="shared" si="4"/>
        <v>1392</v>
      </c>
    </row>
    <row r="16" spans="1:12" ht="15.75" x14ac:dyDescent="0.25">
      <c r="A16" s="15">
        <v>9</v>
      </c>
      <c r="B16" s="16" t="s">
        <v>14</v>
      </c>
      <c r="C16" s="15">
        <v>3681</v>
      </c>
      <c r="D16" s="15">
        <v>711</v>
      </c>
      <c r="E16" s="15">
        <v>2285</v>
      </c>
      <c r="F16" s="17">
        <f t="shared" si="0"/>
        <v>2996</v>
      </c>
      <c r="G16" s="15">
        <v>501</v>
      </c>
      <c r="H16" s="15">
        <v>1778</v>
      </c>
      <c r="I16" s="15">
        <f t="shared" si="1"/>
        <v>2279</v>
      </c>
      <c r="J16" s="18">
        <f t="shared" si="2"/>
        <v>0.61912523770714478</v>
      </c>
      <c r="K16" s="17">
        <f t="shared" si="3"/>
        <v>701</v>
      </c>
      <c r="L16" s="19">
        <f t="shared" si="4"/>
        <v>1402</v>
      </c>
    </row>
    <row r="17" spans="1:12" ht="15.75" x14ac:dyDescent="0.25">
      <c r="A17" s="15">
        <v>10</v>
      </c>
      <c r="B17" s="16" t="s">
        <v>15</v>
      </c>
      <c r="C17" s="15">
        <v>2908</v>
      </c>
      <c r="D17" s="15">
        <v>692</v>
      </c>
      <c r="E17" s="15">
        <v>1530</v>
      </c>
      <c r="F17" s="17">
        <f t="shared" si="0"/>
        <v>2222</v>
      </c>
      <c r="G17" s="15">
        <v>518</v>
      </c>
      <c r="H17" s="15">
        <v>1180</v>
      </c>
      <c r="I17" s="15">
        <f t="shared" si="1"/>
        <v>1698</v>
      </c>
      <c r="J17" s="18">
        <f t="shared" si="2"/>
        <v>0.58390646492434661</v>
      </c>
      <c r="K17" s="17">
        <f t="shared" si="3"/>
        <v>605</v>
      </c>
      <c r="L17" s="19">
        <f t="shared" si="4"/>
        <v>1210</v>
      </c>
    </row>
    <row r="18" spans="1:12" ht="15.75" x14ac:dyDescent="0.25">
      <c r="A18" s="15">
        <v>11</v>
      </c>
      <c r="B18" s="16" t="s">
        <v>22</v>
      </c>
      <c r="C18" s="15">
        <v>7859</v>
      </c>
      <c r="D18" s="15">
        <v>1920</v>
      </c>
      <c r="E18" s="15">
        <v>3508</v>
      </c>
      <c r="F18" s="17">
        <f t="shared" si="0"/>
        <v>5428</v>
      </c>
      <c r="G18" s="15">
        <v>1767</v>
      </c>
      <c r="H18" s="15">
        <v>2805</v>
      </c>
      <c r="I18" s="15">
        <f t="shared" si="1"/>
        <v>4572</v>
      </c>
      <c r="J18" s="18">
        <f t="shared" si="2"/>
        <v>0.58175340374093398</v>
      </c>
      <c r="K18" s="17">
        <f t="shared" si="3"/>
        <v>1643.5</v>
      </c>
      <c r="L18" s="19">
        <f t="shared" si="4"/>
        <v>3287</v>
      </c>
    </row>
    <row r="19" spans="1:12" ht="15.75" x14ac:dyDescent="0.25">
      <c r="A19" s="15">
        <v>12</v>
      </c>
      <c r="B19" s="16" t="s">
        <v>21</v>
      </c>
      <c r="C19" s="15">
        <v>3819</v>
      </c>
      <c r="D19" s="15">
        <v>373</v>
      </c>
      <c r="E19" s="15">
        <v>2294</v>
      </c>
      <c r="F19" s="17">
        <f t="shared" si="0"/>
        <v>2667</v>
      </c>
      <c r="G19" s="15">
        <v>163</v>
      </c>
      <c r="H19" s="15">
        <v>1935</v>
      </c>
      <c r="I19" s="15">
        <f t="shared" si="1"/>
        <v>2098</v>
      </c>
      <c r="J19" s="18">
        <f t="shared" si="2"/>
        <v>0.54935847080387534</v>
      </c>
      <c r="K19" s="17">
        <f t="shared" si="3"/>
        <v>860.5</v>
      </c>
      <c r="L19" s="19">
        <f t="shared" si="4"/>
        <v>1721</v>
      </c>
    </row>
    <row r="20" spans="1:12" ht="15.75" x14ac:dyDescent="0.25">
      <c r="A20" s="15">
        <v>13</v>
      </c>
      <c r="B20" s="38" t="s">
        <v>8</v>
      </c>
      <c r="C20" s="39">
        <v>10056</v>
      </c>
      <c r="D20" s="39">
        <v>2747</v>
      </c>
      <c r="E20" s="39">
        <v>4064</v>
      </c>
      <c r="F20" s="40">
        <f t="shared" si="0"/>
        <v>6811</v>
      </c>
      <c r="G20" s="39">
        <v>2187</v>
      </c>
      <c r="H20" s="39">
        <v>3265</v>
      </c>
      <c r="I20" s="39">
        <f t="shared" si="1"/>
        <v>5452</v>
      </c>
      <c r="J20" s="41">
        <f t="shared" si="2"/>
        <v>0.54216388225934764</v>
      </c>
      <c r="K20" s="17">
        <f t="shared" si="3"/>
        <v>2302</v>
      </c>
      <c r="L20" s="39">
        <f t="shared" si="4"/>
        <v>4604</v>
      </c>
    </row>
    <row r="21" spans="1:12" ht="15.75" x14ac:dyDescent="0.25">
      <c r="A21" s="15">
        <v>14</v>
      </c>
      <c r="B21" s="38" t="s">
        <v>16</v>
      </c>
      <c r="C21" s="39">
        <v>6223</v>
      </c>
      <c r="D21" s="39">
        <v>450</v>
      </c>
      <c r="E21" s="39">
        <v>3733</v>
      </c>
      <c r="F21" s="40">
        <f t="shared" si="0"/>
        <v>4183</v>
      </c>
      <c r="G21" s="39">
        <v>303</v>
      </c>
      <c r="H21" s="39">
        <v>3067</v>
      </c>
      <c r="I21" s="39">
        <f t="shared" si="1"/>
        <v>3370</v>
      </c>
      <c r="J21" s="41">
        <f t="shared" si="2"/>
        <v>0.54153945042583962</v>
      </c>
      <c r="K21" s="17">
        <f t="shared" si="3"/>
        <v>1426.5</v>
      </c>
      <c r="L21" s="39">
        <f t="shared" si="4"/>
        <v>2853</v>
      </c>
    </row>
    <row r="22" spans="1:12" ht="15.75" x14ac:dyDescent="0.25">
      <c r="A22" s="15">
        <v>15</v>
      </c>
      <c r="B22" s="38" t="s">
        <v>13</v>
      </c>
      <c r="C22" s="39">
        <v>4210</v>
      </c>
      <c r="D22" s="39">
        <v>151</v>
      </c>
      <c r="E22" s="39">
        <v>3717</v>
      </c>
      <c r="F22" s="40">
        <f t="shared" si="0"/>
        <v>3868</v>
      </c>
      <c r="G22" s="39">
        <v>97</v>
      </c>
      <c r="H22" s="39">
        <v>2180</v>
      </c>
      <c r="I22" s="39">
        <f t="shared" si="1"/>
        <v>2277</v>
      </c>
      <c r="J22" s="41">
        <f t="shared" si="2"/>
        <v>0.54085510688836103</v>
      </c>
      <c r="K22" s="17">
        <f t="shared" si="3"/>
        <v>966.5</v>
      </c>
      <c r="L22" s="39">
        <f t="shared" si="4"/>
        <v>1933</v>
      </c>
    </row>
    <row r="23" spans="1:12" ht="15.75" x14ac:dyDescent="0.25">
      <c r="A23" s="15">
        <v>16</v>
      </c>
      <c r="B23" s="16" t="s">
        <v>6</v>
      </c>
      <c r="C23" s="15">
        <v>4960</v>
      </c>
      <c r="D23" s="15">
        <v>879</v>
      </c>
      <c r="E23" s="15">
        <v>2686</v>
      </c>
      <c r="F23" s="17">
        <f t="shared" si="0"/>
        <v>3565</v>
      </c>
      <c r="G23" s="15">
        <v>654</v>
      </c>
      <c r="H23" s="15">
        <v>1951</v>
      </c>
      <c r="I23" s="15">
        <f t="shared" si="1"/>
        <v>2605</v>
      </c>
      <c r="J23" s="18">
        <f t="shared" si="2"/>
        <v>0.52520161290322576</v>
      </c>
      <c r="K23" s="17">
        <f t="shared" si="3"/>
        <v>1177.5</v>
      </c>
      <c r="L23" s="19">
        <f t="shared" si="4"/>
        <v>2355</v>
      </c>
    </row>
    <row r="24" spans="1:12" ht="15.75" x14ac:dyDescent="0.25">
      <c r="A24" s="1">
        <v>17</v>
      </c>
      <c r="B24" s="27" t="s">
        <v>11</v>
      </c>
      <c r="C24" s="26">
        <v>5697</v>
      </c>
      <c r="D24" s="26">
        <v>626</v>
      </c>
      <c r="E24" s="26">
        <v>3398</v>
      </c>
      <c r="F24" s="28">
        <f t="shared" si="0"/>
        <v>4024</v>
      </c>
      <c r="G24" s="26">
        <v>318</v>
      </c>
      <c r="H24" s="26">
        <v>2491</v>
      </c>
      <c r="I24" s="26">
        <f t="shared" si="1"/>
        <v>2809</v>
      </c>
      <c r="J24" s="29">
        <f t="shared" si="2"/>
        <v>0.49306652624188169</v>
      </c>
      <c r="K24" s="3">
        <f t="shared" si="3"/>
        <v>1444</v>
      </c>
      <c r="L24" s="26">
        <f t="shared" si="4"/>
        <v>2888</v>
      </c>
    </row>
    <row r="25" spans="1:12" ht="15.75" x14ac:dyDescent="0.25">
      <c r="A25" s="1">
        <v>18</v>
      </c>
      <c r="B25" s="2" t="s">
        <v>23</v>
      </c>
      <c r="C25" s="1">
        <v>3530</v>
      </c>
      <c r="D25" s="1">
        <v>850</v>
      </c>
      <c r="E25" s="1">
        <v>1406</v>
      </c>
      <c r="F25" s="3">
        <f t="shared" si="0"/>
        <v>2256</v>
      </c>
      <c r="G25" s="1">
        <v>631</v>
      </c>
      <c r="H25" s="1">
        <v>1097</v>
      </c>
      <c r="I25" s="1">
        <f t="shared" si="1"/>
        <v>1728</v>
      </c>
      <c r="J25" s="5">
        <f t="shared" si="2"/>
        <v>0.48951841359773374</v>
      </c>
      <c r="K25" s="3">
        <f t="shared" si="3"/>
        <v>901</v>
      </c>
      <c r="L25" s="13">
        <f t="shared" si="4"/>
        <v>1802</v>
      </c>
    </row>
    <row r="26" spans="1:12" ht="15.75" x14ac:dyDescent="0.25">
      <c r="A26" s="1">
        <v>19</v>
      </c>
      <c r="B26" s="27" t="s">
        <v>4</v>
      </c>
      <c r="C26" s="26">
        <v>4390</v>
      </c>
      <c r="D26" s="26">
        <v>1024</v>
      </c>
      <c r="E26" s="26">
        <v>1858</v>
      </c>
      <c r="F26" s="28">
        <f t="shared" si="0"/>
        <v>2882</v>
      </c>
      <c r="G26" s="26">
        <v>704</v>
      </c>
      <c r="H26" s="26">
        <v>1367</v>
      </c>
      <c r="I26" s="26">
        <f t="shared" si="1"/>
        <v>2071</v>
      </c>
      <c r="J26" s="29">
        <f t="shared" si="2"/>
        <v>0.47175398633257404</v>
      </c>
      <c r="K26" s="3">
        <f t="shared" si="3"/>
        <v>1159.5</v>
      </c>
      <c r="L26" s="26">
        <f t="shared" si="4"/>
        <v>2319</v>
      </c>
    </row>
    <row r="27" spans="1:12" ht="15.75" x14ac:dyDescent="0.25">
      <c r="A27" s="1">
        <v>20</v>
      </c>
      <c r="B27" s="2" t="s">
        <v>12</v>
      </c>
      <c r="C27" s="1">
        <v>3697</v>
      </c>
      <c r="D27" s="1">
        <v>863</v>
      </c>
      <c r="E27" s="1">
        <v>1750</v>
      </c>
      <c r="F27" s="3">
        <f t="shared" si="0"/>
        <v>2613</v>
      </c>
      <c r="G27" s="1">
        <v>429</v>
      </c>
      <c r="H27" s="1">
        <v>1281</v>
      </c>
      <c r="I27" s="1">
        <f t="shared" si="1"/>
        <v>1710</v>
      </c>
      <c r="J27" s="5">
        <f t="shared" si="2"/>
        <v>0.46253719231809576</v>
      </c>
      <c r="K27" s="3">
        <f t="shared" si="3"/>
        <v>993.5</v>
      </c>
      <c r="L27" s="13">
        <f t="shared" si="4"/>
        <v>1987</v>
      </c>
    </row>
    <row r="28" spans="1:12" ht="15.75" x14ac:dyDescent="0.25">
      <c r="A28" s="1">
        <v>21</v>
      </c>
      <c r="B28" s="27" t="s">
        <v>3</v>
      </c>
      <c r="C28" s="26">
        <v>5448</v>
      </c>
      <c r="D28" s="26">
        <v>296</v>
      </c>
      <c r="E28" s="26">
        <v>3331</v>
      </c>
      <c r="F28" s="28">
        <f t="shared" si="0"/>
        <v>3627</v>
      </c>
      <c r="G28" s="26">
        <v>202</v>
      </c>
      <c r="H28" s="26">
        <v>2197</v>
      </c>
      <c r="I28" s="26">
        <f t="shared" si="1"/>
        <v>2399</v>
      </c>
      <c r="J28" s="29">
        <f t="shared" si="2"/>
        <v>0.44034508076358297</v>
      </c>
      <c r="K28" s="3">
        <f t="shared" si="3"/>
        <v>1524.5</v>
      </c>
      <c r="L28" s="26">
        <f t="shared" si="4"/>
        <v>3049</v>
      </c>
    </row>
    <row r="29" spans="1:12" ht="15.75" x14ac:dyDescent="0.25">
      <c r="A29" s="1">
        <v>22</v>
      </c>
      <c r="B29" s="27" t="s">
        <v>19</v>
      </c>
      <c r="C29" s="26">
        <v>6342</v>
      </c>
      <c r="D29" s="26">
        <v>1219</v>
      </c>
      <c r="E29" s="26">
        <v>2582</v>
      </c>
      <c r="F29" s="28">
        <f t="shared" si="0"/>
        <v>3801</v>
      </c>
      <c r="G29" s="26">
        <v>907</v>
      </c>
      <c r="H29" s="26">
        <v>1837</v>
      </c>
      <c r="I29" s="26">
        <f t="shared" si="1"/>
        <v>2744</v>
      </c>
      <c r="J29" s="29">
        <f t="shared" si="2"/>
        <v>0.43267108167770418</v>
      </c>
      <c r="K29" s="3">
        <f t="shared" si="3"/>
        <v>1799</v>
      </c>
      <c r="L29" s="26">
        <f t="shared" si="4"/>
        <v>3598</v>
      </c>
    </row>
    <row r="30" spans="1:12" ht="15.75" x14ac:dyDescent="0.25">
      <c r="A30" s="1">
        <v>23</v>
      </c>
      <c r="B30" s="27" t="s">
        <v>10</v>
      </c>
      <c r="C30" s="26">
        <v>3740</v>
      </c>
      <c r="D30" s="26">
        <v>757</v>
      </c>
      <c r="E30" s="26">
        <v>1345</v>
      </c>
      <c r="F30" s="28">
        <f t="shared" si="0"/>
        <v>2102</v>
      </c>
      <c r="G30" s="26">
        <v>501</v>
      </c>
      <c r="H30" s="26">
        <v>1079</v>
      </c>
      <c r="I30" s="26">
        <f t="shared" si="1"/>
        <v>1580</v>
      </c>
      <c r="J30" s="29">
        <f t="shared" si="2"/>
        <v>0.42245989304812837</v>
      </c>
      <c r="K30" s="3">
        <f t="shared" si="3"/>
        <v>1080</v>
      </c>
      <c r="L30" s="26">
        <f t="shared" si="4"/>
        <v>2160</v>
      </c>
    </row>
    <row r="31" spans="1:12" ht="15.75" x14ac:dyDescent="0.25">
      <c r="A31" s="1">
        <v>24</v>
      </c>
      <c r="B31" s="27" t="s">
        <v>17</v>
      </c>
      <c r="C31" s="26">
        <v>3708</v>
      </c>
      <c r="D31" s="26">
        <v>1049</v>
      </c>
      <c r="E31" s="26">
        <v>1206</v>
      </c>
      <c r="F31" s="28">
        <f t="shared" si="0"/>
        <v>2255</v>
      </c>
      <c r="G31" s="26">
        <v>692</v>
      </c>
      <c r="H31" s="26">
        <v>867</v>
      </c>
      <c r="I31" s="26">
        <f t="shared" si="1"/>
        <v>1559</v>
      </c>
      <c r="J31" s="29">
        <f t="shared" si="2"/>
        <v>0.42044228694714131</v>
      </c>
      <c r="K31" s="3">
        <f t="shared" si="3"/>
        <v>1074.5</v>
      </c>
      <c r="L31" s="26">
        <f t="shared" si="4"/>
        <v>2149</v>
      </c>
    </row>
    <row r="32" spans="1:12" ht="15.75" x14ac:dyDescent="0.25">
      <c r="A32" s="1">
        <v>25</v>
      </c>
      <c r="B32" s="27" t="s">
        <v>7</v>
      </c>
      <c r="C32" s="26">
        <v>6630</v>
      </c>
      <c r="D32" s="26">
        <v>1925</v>
      </c>
      <c r="E32" s="26">
        <v>1830</v>
      </c>
      <c r="F32" s="28">
        <f t="shared" si="0"/>
        <v>3755</v>
      </c>
      <c r="G32" s="26">
        <v>1402</v>
      </c>
      <c r="H32" s="26">
        <v>1318</v>
      </c>
      <c r="I32" s="26">
        <f t="shared" si="1"/>
        <v>2720</v>
      </c>
      <c r="J32" s="29">
        <f t="shared" si="2"/>
        <v>0.41025641025641024</v>
      </c>
      <c r="K32" s="3">
        <f t="shared" si="3"/>
        <v>1955</v>
      </c>
      <c r="L32" s="26">
        <f t="shared" si="4"/>
        <v>3910</v>
      </c>
    </row>
    <row r="33" spans="1:12" ht="15.75" x14ac:dyDescent="0.25">
      <c r="A33" s="30">
        <v>26</v>
      </c>
      <c r="B33" s="31" t="s">
        <v>18</v>
      </c>
      <c r="C33" s="32">
        <v>4699</v>
      </c>
      <c r="D33" s="32">
        <v>771</v>
      </c>
      <c r="E33" s="32">
        <v>1699</v>
      </c>
      <c r="F33" s="33">
        <f t="shared" si="0"/>
        <v>2470</v>
      </c>
      <c r="G33" s="32">
        <v>582</v>
      </c>
      <c r="H33" s="32">
        <v>1245</v>
      </c>
      <c r="I33" s="32">
        <f t="shared" si="1"/>
        <v>1827</v>
      </c>
      <c r="J33" s="34">
        <f t="shared" si="2"/>
        <v>0.38880612896360928</v>
      </c>
      <c r="K33" s="35">
        <f t="shared" si="3"/>
        <v>1436</v>
      </c>
      <c r="L33" s="32">
        <f t="shared" si="4"/>
        <v>2872</v>
      </c>
    </row>
    <row r="34" spans="1:12" ht="15.75" x14ac:dyDescent="0.25">
      <c r="A34" s="30">
        <v>27</v>
      </c>
      <c r="B34" s="31" t="s">
        <v>1</v>
      </c>
      <c r="C34" s="32">
        <v>11328</v>
      </c>
      <c r="D34" s="32">
        <v>242</v>
      </c>
      <c r="E34" s="32">
        <v>5394</v>
      </c>
      <c r="F34" s="33">
        <f t="shared" si="0"/>
        <v>5636</v>
      </c>
      <c r="G34" s="32">
        <v>154</v>
      </c>
      <c r="H34" s="32">
        <v>4114</v>
      </c>
      <c r="I34" s="32">
        <f t="shared" si="1"/>
        <v>4268</v>
      </c>
      <c r="J34" s="34">
        <f t="shared" si="2"/>
        <v>0.37676553672316382</v>
      </c>
      <c r="K34" s="35">
        <f t="shared" si="3"/>
        <v>3530</v>
      </c>
      <c r="L34" s="32">
        <f t="shared" si="4"/>
        <v>7060</v>
      </c>
    </row>
    <row r="35" spans="1:12" ht="15.75" x14ac:dyDescent="0.25">
      <c r="A35" s="30">
        <v>28</v>
      </c>
      <c r="B35" s="31" t="s">
        <v>20</v>
      </c>
      <c r="C35" s="32">
        <v>8739</v>
      </c>
      <c r="D35" s="32">
        <v>472</v>
      </c>
      <c r="E35" s="32">
        <v>4277</v>
      </c>
      <c r="F35" s="33">
        <f t="shared" si="0"/>
        <v>4749</v>
      </c>
      <c r="G35" s="32">
        <v>294</v>
      </c>
      <c r="H35" s="32">
        <v>2663</v>
      </c>
      <c r="I35" s="32">
        <f t="shared" si="1"/>
        <v>2957</v>
      </c>
      <c r="J35" s="34">
        <f t="shared" si="2"/>
        <v>0.3383682343517565</v>
      </c>
      <c r="K35" s="35">
        <f t="shared" si="3"/>
        <v>2891</v>
      </c>
      <c r="L35" s="32">
        <f t="shared" si="4"/>
        <v>5782</v>
      </c>
    </row>
    <row r="36" spans="1:12" ht="15.75" x14ac:dyDescent="0.25">
      <c r="A36" s="30">
        <v>29</v>
      </c>
      <c r="B36" s="31" t="s">
        <v>5</v>
      </c>
      <c r="C36" s="32">
        <v>5677</v>
      </c>
      <c r="D36" s="32">
        <v>245</v>
      </c>
      <c r="E36" s="32">
        <v>2359</v>
      </c>
      <c r="F36" s="33">
        <f t="shared" si="0"/>
        <v>2604</v>
      </c>
      <c r="G36" s="32">
        <v>201</v>
      </c>
      <c r="H36" s="32">
        <v>1607</v>
      </c>
      <c r="I36" s="32">
        <f t="shared" si="1"/>
        <v>1808</v>
      </c>
      <c r="J36" s="34">
        <f t="shared" si="2"/>
        <v>0.31847806940285361</v>
      </c>
      <c r="K36" s="35">
        <f t="shared" si="3"/>
        <v>1934.5</v>
      </c>
      <c r="L36" s="32">
        <f t="shared" si="4"/>
        <v>3869</v>
      </c>
    </row>
    <row r="37" spans="1:12" ht="15.75" x14ac:dyDescent="0.25">
      <c r="A37" s="30">
        <v>30</v>
      </c>
      <c r="B37" s="31" t="s">
        <v>9</v>
      </c>
      <c r="C37" s="32">
        <v>7526</v>
      </c>
      <c r="D37" s="32">
        <v>361</v>
      </c>
      <c r="E37" s="32">
        <v>3014</v>
      </c>
      <c r="F37" s="33">
        <f t="shared" si="0"/>
        <v>3375</v>
      </c>
      <c r="G37" s="32">
        <v>215</v>
      </c>
      <c r="H37" s="32">
        <v>1964</v>
      </c>
      <c r="I37" s="32">
        <f t="shared" si="1"/>
        <v>2179</v>
      </c>
      <c r="J37" s="34">
        <f t="shared" si="2"/>
        <v>0.28952963061387194</v>
      </c>
      <c r="K37" s="35">
        <f t="shared" si="3"/>
        <v>2673.5</v>
      </c>
      <c r="L37" s="32">
        <f t="shared" si="4"/>
        <v>5347</v>
      </c>
    </row>
    <row r="38" spans="1:12" ht="15.75" x14ac:dyDescent="0.25">
      <c r="A38" s="30">
        <v>31</v>
      </c>
      <c r="B38" s="31" t="s">
        <v>2</v>
      </c>
      <c r="C38" s="32">
        <v>5057</v>
      </c>
      <c r="D38" s="32">
        <v>531</v>
      </c>
      <c r="E38" s="32">
        <v>2614</v>
      </c>
      <c r="F38" s="33">
        <f t="shared" si="0"/>
        <v>3145</v>
      </c>
      <c r="G38" s="32">
        <v>243</v>
      </c>
      <c r="H38" s="32">
        <v>1082</v>
      </c>
      <c r="I38" s="32">
        <f t="shared" si="1"/>
        <v>1325</v>
      </c>
      <c r="J38" s="34">
        <f t="shared" si="2"/>
        <v>0.26201305121613605</v>
      </c>
      <c r="K38" s="35">
        <f t="shared" si="3"/>
        <v>1866</v>
      </c>
      <c r="L38" s="32">
        <f t="shared" si="4"/>
        <v>3732</v>
      </c>
    </row>
    <row r="39" spans="1:12" ht="15.75" x14ac:dyDescent="0.25">
      <c r="A39" s="156" t="s">
        <v>32</v>
      </c>
      <c r="B39" s="156"/>
      <c r="C39" s="25">
        <f>SUM(C8:C38)</f>
        <v>151176</v>
      </c>
      <c r="D39" s="7">
        <f t="shared" ref="D39:I39" si="5">SUM(D8:D38)</f>
        <v>23371</v>
      </c>
      <c r="E39" s="7">
        <f t="shared" si="5"/>
        <v>76682</v>
      </c>
      <c r="F39" s="8">
        <f>SUM(F8:F38)</f>
        <v>100053</v>
      </c>
      <c r="G39" s="7">
        <f t="shared" si="5"/>
        <v>17448</v>
      </c>
      <c r="H39" s="7">
        <f t="shared" si="5"/>
        <v>57022</v>
      </c>
      <c r="I39" s="7">
        <f t="shared" si="5"/>
        <v>74470</v>
      </c>
      <c r="J39" s="14">
        <f t="shared" ref="J39" si="6">I39/C39</f>
        <v>0.49260464624014394</v>
      </c>
      <c r="K39" s="8">
        <f>SUM(K8:K38)</f>
        <v>38353</v>
      </c>
      <c r="L39" s="7">
        <f>SUM(L8:L38)</f>
        <v>76706</v>
      </c>
    </row>
  </sheetData>
  <sortState ref="A8:L38">
    <sortCondition descending="1" ref="J8:J38"/>
  </sortState>
  <mergeCells count="13">
    <mergeCell ref="D6:F6"/>
    <mergeCell ref="G6:I6"/>
    <mergeCell ref="A39:B39"/>
    <mergeCell ref="A2:L2"/>
    <mergeCell ref="A3:L3"/>
    <mergeCell ref="A4:L4"/>
    <mergeCell ref="A5:A7"/>
    <mergeCell ref="B5:B7"/>
    <mergeCell ref="C5:C7"/>
    <mergeCell ref="D5:I5"/>
    <mergeCell ref="J5:J7"/>
    <mergeCell ref="K5:K7"/>
    <mergeCell ref="L5:L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9"/>
  <sheetViews>
    <sheetView workbookViewId="0">
      <selection activeCell="O6" sqref="A1:XFD1048576"/>
    </sheetView>
  </sheetViews>
  <sheetFormatPr defaultRowHeight="12.75" x14ac:dyDescent="0.2"/>
  <cols>
    <col min="2" max="2" width="14.5703125" customWidth="1"/>
    <col min="3" max="3" width="11.7109375" customWidth="1"/>
    <col min="4" max="4" width="12.140625" customWidth="1"/>
    <col min="5" max="6" width="11.5703125" customWidth="1"/>
    <col min="7" max="7" width="11.140625" customWidth="1"/>
    <col min="8" max="8" width="10.7109375" customWidth="1"/>
    <col min="9" max="9" width="11.85546875" customWidth="1"/>
    <col min="10" max="10" width="12.7109375" customWidth="1"/>
    <col min="11" max="11" width="14.42578125" customWidth="1"/>
  </cols>
  <sheetData>
    <row r="2" spans="1:13" ht="11.25" customHeight="1" x14ac:dyDescent="0.2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1:13" ht="65.25" customHeight="1" x14ac:dyDescent="0.2">
      <c r="A3" s="152" t="s">
        <v>49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</row>
    <row r="4" spans="1:13" ht="16.5" x14ac:dyDescent="0.2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</row>
    <row r="5" spans="1:13" ht="22.5" customHeight="1" x14ac:dyDescent="0.2">
      <c r="A5" s="153" t="s">
        <v>0</v>
      </c>
      <c r="B5" s="153" t="s">
        <v>33</v>
      </c>
      <c r="C5" s="153" t="s">
        <v>39</v>
      </c>
      <c r="D5" s="156" t="s">
        <v>34</v>
      </c>
      <c r="E5" s="156"/>
      <c r="F5" s="156"/>
      <c r="G5" s="156"/>
      <c r="H5" s="156"/>
      <c r="I5" s="156"/>
      <c r="J5" s="153" t="s">
        <v>40</v>
      </c>
      <c r="K5" s="151" t="s">
        <v>44</v>
      </c>
      <c r="L5" s="151" t="s">
        <v>45</v>
      </c>
      <c r="M5" s="157" t="s">
        <v>50</v>
      </c>
    </row>
    <row r="6" spans="1:13" ht="48.75" customHeight="1" x14ac:dyDescent="0.2">
      <c r="A6" s="154"/>
      <c r="B6" s="154"/>
      <c r="C6" s="154"/>
      <c r="D6" s="151" t="s">
        <v>35</v>
      </c>
      <c r="E6" s="151"/>
      <c r="F6" s="151"/>
      <c r="G6" s="151" t="s">
        <v>36</v>
      </c>
      <c r="H6" s="151"/>
      <c r="I6" s="151"/>
      <c r="J6" s="154"/>
      <c r="K6" s="151"/>
      <c r="L6" s="151"/>
      <c r="M6" s="157"/>
    </row>
    <row r="7" spans="1:13" ht="63" x14ac:dyDescent="0.2">
      <c r="A7" s="155"/>
      <c r="B7" s="155"/>
      <c r="C7" s="155"/>
      <c r="D7" s="9" t="s">
        <v>41</v>
      </c>
      <c r="E7" s="36" t="s">
        <v>42</v>
      </c>
      <c r="F7" s="36" t="s">
        <v>43</v>
      </c>
      <c r="G7" s="36" t="s">
        <v>38</v>
      </c>
      <c r="H7" s="36" t="s">
        <v>37</v>
      </c>
      <c r="I7" s="36" t="s">
        <v>43</v>
      </c>
      <c r="J7" s="155"/>
      <c r="K7" s="151"/>
      <c r="L7" s="151"/>
      <c r="M7" s="157"/>
    </row>
    <row r="8" spans="1:13" ht="15.75" x14ac:dyDescent="0.25">
      <c r="A8" s="52">
        <v>1</v>
      </c>
      <c r="B8" s="53" t="s">
        <v>27</v>
      </c>
      <c r="C8" s="52">
        <v>1884</v>
      </c>
      <c r="D8" s="52">
        <v>113</v>
      </c>
      <c r="E8" s="52">
        <v>2070</v>
      </c>
      <c r="F8" s="54">
        <f t="shared" ref="F8:F38" si="0">SUM(D8:E8)</f>
        <v>2183</v>
      </c>
      <c r="G8" s="52">
        <v>85</v>
      </c>
      <c r="H8" s="52">
        <v>1811</v>
      </c>
      <c r="I8" s="52">
        <f t="shared" ref="I8:I38" si="1">SUM(G8:H8)</f>
        <v>1896</v>
      </c>
      <c r="J8" s="55">
        <f t="shared" ref="J8:J38" si="2">I8/C8</f>
        <v>1.0063694267515924</v>
      </c>
      <c r="K8" s="54">
        <v>0</v>
      </c>
      <c r="L8" s="56">
        <v>0</v>
      </c>
      <c r="M8" s="57">
        <f>I8-C8</f>
        <v>12</v>
      </c>
    </row>
    <row r="9" spans="1:13" ht="15.75" x14ac:dyDescent="0.25">
      <c r="A9" s="15">
        <v>2</v>
      </c>
      <c r="B9" s="16" t="s">
        <v>29</v>
      </c>
      <c r="C9" s="15">
        <v>2116</v>
      </c>
      <c r="D9" s="15">
        <v>353</v>
      </c>
      <c r="E9" s="15">
        <v>1831</v>
      </c>
      <c r="F9" s="17">
        <f t="shared" si="0"/>
        <v>2184</v>
      </c>
      <c r="G9" s="15">
        <v>318</v>
      </c>
      <c r="H9" s="15">
        <v>1677</v>
      </c>
      <c r="I9" s="15">
        <f t="shared" si="1"/>
        <v>1995</v>
      </c>
      <c r="J9" s="18">
        <f t="shared" si="2"/>
        <v>0.94281663516068048</v>
      </c>
      <c r="K9" s="17">
        <f t="shared" ref="K9:K38" si="3">L9/2</f>
        <v>60.5</v>
      </c>
      <c r="L9" s="19">
        <f t="shared" ref="L9:L38" si="4">C9-I9</f>
        <v>121</v>
      </c>
      <c r="M9" s="59"/>
    </row>
    <row r="10" spans="1:13" ht="15.75" x14ac:dyDescent="0.25">
      <c r="A10" s="15">
        <v>3</v>
      </c>
      <c r="B10" s="16" t="s">
        <v>30</v>
      </c>
      <c r="C10" s="15">
        <v>2402</v>
      </c>
      <c r="D10" s="15">
        <v>116</v>
      </c>
      <c r="E10" s="15">
        <v>2334</v>
      </c>
      <c r="F10" s="17">
        <f t="shared" si="0"/>
        <v>2450</v>
      </c>
      <c r="G10" s="15">
        <v>71</v>
      </c>
      <c r="H10" s="15">
        <v>2153</v>
      </c>
      <c r="I10" s="15">
        <f t="shared" si="1"/>
        <v>2224</v>
      </c>
      <c r="J10" s="18">
        <f t="shared" si="2"/>
        <v>0.92589508742714399</v>
      </c>
      <c r="K10" s="17">
        <f t="shared" si="3"/>
        <v>89</v>
      </c>
      <c r="L10" s="19">
        <f t="shared" si="4"/>
        <v>178</v>
      </c>
      <c r="M10" s="59"/>
    </row>
    <row r="11" spans="1:13" ht="15.75" x14ac:dyDescent="0.25">
      <c r="A11" s="15">
        <v>4</v>
      </c>
      <c r="B11" s="16" t="s">
        <v>31</v>
      </c>
      <c r="C11" s="15">
        <v>3557</v>
      </c>
      <c r="D11" s="15">
        <v>1167</v>
      </c>
      <c r="E11" s="15">
        <v>2244</v>
      </c>
      <c r="F11" s="17">
        <f t="shared" si="0"/>
        <v>3411</v>
      </c>
      <c r="G11" s="15">
        <v>1118</v>
      </c>
      <c r="H11" s="15">
        <v>2053</v>
      </c>
      <c r="I11" s="15">
        <f t="shared" si="1"/>
        <v>3171</v>
      </c>
      <c r="J11" s="18">
        <f t="shared" si="2"/>
        <v>0.89148158560584767</v>
      </c>
      <c r="K11" s="17">
        <f t="shared" si="3"/>
        <v>193</v>
      </c>
      <c r="L11" s="19">
        <f t="shared" si="4"/>
        <v>386</v>
      </c>
      <c r="M11" s="59"/>
    </row>
    <row r="12" spans="1:13" ht="15.75" x14ac:dyDescent="0.25">
      <c r="A12" s="15">
        <v>5</v>
      </c>
      <c r="B12" s="16" t="s">
        <v>26</v>
      </c>
      <c r="C12" s="15">
        <v>1519</v>
      </c>
      <c r="D12" s="15">
        <v>363</v>
      </c>
      <c r="E12" s="15">
        <v>935</v>
      </c>
      <c r="F12" s="17">
        <f t="shared" si="0"/>
        <v>1298</v>
      </c>
      <c r="G12" s="15">
        <v>351</v>
      </c>
      <c r="H12" s="15">
        <v>772</v>
      </c>
      <c r="I12" s="15">
        <f t="shared" si="1"/>
        <v>1123</v>
      </c>
      <c r="J12" s="18">
        <f t="shared" si="2"/>
        <v>0.739302172481896</v>
      </c>
      <c r="K12" s="17">
        <f t="shared" si="3"/>
        <v>198</v>
      </c>
      <c r="L12" s="19">
        <f t="shared" si="4"/>
        <v>396</v>
      </c>
      <c r="M12" s="59"/>
    </row>
    <row r="13" spans="1:13" ht="15.75" x14ac:dyDescent="0.25">
      <c r="A13" s="15">
        <v>6</v>
      </c>
      <c r="B13" s="16" t="s">
        <v>28</v>
      </c>
      <c r="C13" s="15">
        <v>3189</v>
      </c>
      <c r="D13" s="15">
        <v>163</v>
      </c>
      <c r="E13" s="15">
        <v>2669</v>
      </c>
      <c r="F13" s="17">
        <f t="shared" si="0"/>
        <v>2832</v>
      </c>
      <c r="G13" s="15">
        <v>150</v>
      </c>
      <c r="H13" s="15">
        <v>2192</v>
      </c>
      <c r="I13" s="15">
        <f t="shared" si="1"/>
        <v>2342</v>
      </c>
      <c r="J13" s="18">
        <f t="shared" si="2"/>
        <v>0.73439949827532147</v>
      </c>
      <c r="K13" s="17">
        <f t="shared" si="3"/>
        <v>423.5</v>
      </c>
      <c r="L13" s="19">
        <f t="shared" si="4"/>
        <v>847</v>
      </c>
      <c r="M13" s="59"/>
    </row>
    <row r="14" spans="1:13" ht="15.75" x14ac:dyDescent="0.25">
      <c r="A14" s="15">
        <v>7</v>
      </c>
      <c r="B14" s="16" t="s">
        <v>25</v>
      </c>
      <c r="C14" s="15">
        <v>3939</v>
      </c>
      <c r="D14" s="15">
        <v>1141</v>
      </c>
      <c r="E14" s="15">
        <v>1723</v>
      </c>
      <c r="F14" s="17">
        <f t="shared" si="0"/>
        <v>2864</v>
      </c>
      <c r="G14" s="15">
        <v>1094</v>
      </c>
      <c r="H14" s="15">
        <v>1555</v>
      </c>
      <c r="I14" s="15">
        <f t="shared" si="1"/>
        <v>2649</v>
      </c>
      <c r="J14" s="18">
        <f t="shared" si="2"/>
        <v>0.67250571210967247</v>
      </c>
      <c r="K14" s="17">
        <f t="shared" si="3"/>
        <v>645</v>
      </c>
      <c r="L14" s="19">
        <f t="shared" si="4"/>
        <v>1290</v>
      </c>
      <c r="M14" s="59"/>
    </row>
    <row r="15" spans="1:13" ht="15.75" x14ac:dyDescent="0.25">
      <c r="A15" s="15">
        <v>8</v>
      </c>
      <c r="B15" s="16" t="s">
        <v>24</v>
      </c>
      <c r="C15" s="15">
        <v>2646</v>
      </c>
      <c r="D15" s="15">
        <v>826</v>
      </c>
      <c r="E15" s="15">
        <v>1267</v>
      </c>
      <c r="F15" s="17">
        <f t="shared" si="0"/>
        <v>2093</v>
      </c>
      <c r="G15" s="15">
        <v>721</v>
      </c>
      <c r="H15" s="15">
        <v>1051</v>
      </c>
      <c r="I15" s="15">
        <f t="shared" si="1"/>
        <v>1772</v>
      </c>
      <c r="J15" s="18">
        <f t="shared" si="2"/>
        <v>0.66969009826152681</v>
      </c>
      <c r="K15" s="17">
        <f t="shared" si="3"/>
        <v>437</v>
      </c>
      <c r="L15" s="19">
        <f t="shared" si="4"/>
        <v>874</v>
      </c>
      <c r="M15" s="59"/>
    </row>
    <row r="16" spans="1:13" ht="15.75" x14ac:dyDescent="0.25">
      <c r="A16" s="15">
        <v>9</v>
      </c>
      <c r="B16" s="16" t="s">
        <v>14</v>
      </c>
      <c r="C16" s="15">
        <v>3681</v>
      </c>
      <c r="D16" s="15">
        <v>718</v>
      </c>
      <c r="E16" s="15">
        <v>2286</v>
      </c>
      <c r="F16" s="17">
        <f t="shared" si="0"/>
        <v>3004</v>
      </c>
      <c r="G16" s="15">
        <v>527</v>
      </c>
      <c r="H16" s="15">
        <v>1908</v>
      </c>
      <c r="I16" s="15">
        <f t="shared" si="1"/>
        <v>2435</v>
      </c>
      <c r="J16" s="18">
        <f t="shared" si="2"/>
        <v>0.66150502580820425</v>
      </c>
      <c r="K16" s="17">
        <f t="shared" si="3"/>
        <v>623</v>
      </c>
      <c r="L16" s="19">
        <f t="shared" si="4"/>
        <v>1246</v>
      </c>
      <c r="M16" s="59"/>
    </row>
    <row r="17" spans="1:13" ht="15.75" x14ac:dyDescent="0.25">
      <c r="A17" s="15">
        <v>10</v>
      </c>
      <c r="B17" s="16" t="s">
        <v>15</v>
      </c>
      <c r="C17" s="15">
        <v>2908</v>
      </c>
      <c r="D17" s="15">
        <v>702</v>
      </c>
      <c r="E17" s="15">
        <v>1739</v>
      </c>
      <c r="F17" s="17">
        <f t="shared" si="0"/>
        <v>2441</v>
      </c>
      <c r="G17" s="15">
        <v>558</v>
      </c>
      <c r="H17" s="15">
        <v>1346</v>
      </c>
      <c r="I17" s="15">
        <f t="shared" si="1"/>
        <v>1904</v>
      </c>
      <c r="J17" s="18">
        <f t="shared" si="2"/>
        <v>0.65474552957359011</v>
      </c>
      <c r="K17" s="17">
        <f t="shared" si="3"/>
        <v>502</v>
      </c>
      <c r="L17" s="19">
        <f t="shared" si="4"/>
        <v>1004</v>
      </c>
      <c r="M17" s="59"/>
    </row>
    <row r="18" spans="1:13" ht="15.75" x14ac:dyDescent="0.25">
      <c r="A18" s="15">
        <v>11</v>
      </c>
      <c r="B18" s="38" t="s">
        <v>13</v>
      </c>
      <c r="C18" s="39">
        <v>4210</v>
      </c>
      <c r="D18" s="39">
        <v>144</v>
      </c>
      <c r="E18" s="39">
        <v>3803</v>
      </c>
      <c r="F18" s="40">
        <f t="shared" si="0"/>
        <v>3947</v>
      </c>
      <c r="G18" s="39">
        <v>93</v>
      </c>
      <c r="H18" s="39">
        <v>2518</v>
      </c>
      <c r="I18" s="39">
        <f t="shared" si="1"/>
        <v>2611</v>
      </c>
      <c r="J18" s="41">
        <f t="shared" si="2"/>
        <v>0.62019002375296917</v>
      </c>
      <c r="K18" s="17">
        <f t="shared" si="3"/>
        <v>799.5</v>
      </c>
      <c r="L18" s="39">
        <f t="shared" si="4"/>
        <v>1599</v>
      </c>
      <c r="M18" s="59"/>
    </row>
    <row r="19" spans="1:13" ht="15.75" x14ac:dyDescent="0.25">
      <c r="A19" s="15">
        <v>12</v>
      </c>
      <c r="B19" s="16" t="s">
        <v>22</v>
      </c>
      <c r="C19" s="15">
        <v>7859</v>
      </c>
      <c r="D19" s="15">
        <v>1926</v>
      </c>
      <c r="E19" s="15">
        <v>3516</v>
      </c>
      <c r="F19" s="17">
        <f t="shared" si="0"/>
        <v>5442</v>
      </c>
      <c r="G19" s="15">
        <v>1786</v>
      </c>
      <c r="H19" s="15">
        <v>2843</v>
      </c>
      <c r="I19" s="15">
        <f t="shared" si="1"/>
        <v>4629</v>
      </c>
      <c r="J19" s="18">
        <f t="shared" si="2"/>
        <v>0.58900623488993509</v>
      </c>
      <c r="K19" s="17">
        <f t="shared" si="3"/>
        <v>1615</v>
      </c>
      <c r="L19" s="19">
        <f t="shared" si="4"/>
        <v>3230</v>
      </c>
      <c r="M19" s="59"/>
    </row>
    <row r="20" spans="1:13" ht="15.75" x14ac:dyDescent="0.25">
      <c r="A20" s="15">
        <v>13</v>
      </c>
      <c r="B20" s="38" t="s">
        <v>8</v>
      </c>
      <c r="C20" s="39">
        <v>10056</v>
      </c>
      <c r="D20" s="39">
        <v>2747</v>
      </c>
      <c r="E20" s="39">
        <v>4338</v>
      </c>
      <c r="F20" s="40">
        <f t="shared" si="0"/>
        <v>7085</v>
      </c>
      <c r="G20" s="39">
        <v>2406</v>
      </c>
      <c r="H20" s="39">
        <v>3484</v>
      </c>
      <c r="I20" s="39">
        <f t="shared" si="1"/>
        <v>5890</v>
      </c>
      <c r="J20" s="41">
        <f t="shared" si="2"/>
        <v>0.58571996817820204</v>
      </c>
      <c r="K20" s="17">
        <f t="shared" si="3"/>
        <v>2083</v>
      </c>
      <c r="L20" s="39">
        <f t="shared" si="4"/>
        <v>4166</v>
      </c>
      <c r="M20" s="59"/>
    </row>
    <row r="21" spans="1:13" ht="15.75" x14ac:dyDescent="0.25">
      <c r="A21" s="15">
        <v>14</v>
      </c>
      <c r="B21" s="38" t="s">
        <v>11</v>
      </c>
      <c r="C21" s="39">
        <v>5697</v>
      </c>
      <c r="D21" s="39">
        <v>599</v>
      </c>
      <c r="E21" s="39">
        <v>3600</v>
      </c>
      <c r="F21" s="40">
        <f t="shared" si="0"/>
        <v>4199</v>
      </c>
      <c r="G21" s="39">
        <v>308</v>
      </c>
      <c r="H21" s="39">
        <v>2936</v>
      </c>
      <c r="I21" s="39">
        <f t="shared" si="1"/>
        <v>3244</v>
      </c>
      <c r="J21" s="41">
        <f t="shared" si="2"/>
        <v>0.56942250307179221</v>
      </c>
      <c r="K21" s="17">
        <f t="shared" si="3"/>
        <v>1226.5</v>
      </c>
      <c r="L21" s="39">
        <f t="shared" si="4"/>
        <v>2453</v>
      </c>
      <c r="M21" s="59"/>
    </row>
    <row r="22" spans="1:13" ht="15.75" x14ac:dyDescent="0.25">
      <c r="A22" s="15">
        <v>15</v>
      </c>
      <c r="B22" s="16" t="s">
        <v>6</v>
      </c>
      <c r="C22" s="15">
        <v>4960</v>
      </c>
      <c r="D22" s="15">
        <v>880</v>
      </c>
      <c r="E22" s="15">
        <v>2688</v>
      </c>
      <c r="F22" s="17">
        <f t="shared" si="0"/>
        <v>3568</v>
      </c>
      <c r="G22" s="15">
        <v>664</v>
      </c>
      <c r="H22" s="15">
        <v>2151</v>
      </c>
      <c r="I22" s="15">
        <f t="shared" si="1"/>
        <v>2815</v>
      </c>
      <c r="J22" s="18">
        <f t="shared" si="2"/>
        <v>0.56754032258064513</v>
      </c>
      <c r="K22" s="17">
        <f t="shared" si="3"/>
        <v>1072.5</v>
      </c>
      <c r="L22" s="19">
        <f t="shared" si="4"/>
        <v>2145</v>
      </c>
      <c r="M22" s="59"/>
    </row>
    <row r="23" spans="1:13" ht="15.75" x14ac:dyDescent="0.25">
      <c r="A23" s="15">
        <v>16</v>
      </c>
      <c r="B23" s="16" t="s">
        <v>21</v>
      </c>
      <c r="C23" s="15">
        <v>3819</v>
      </c>
      <c r="D23" s="15">
        <v>371</v>
      </c>
      <c r="E23" s="15">
        <v>2309</v>
      </c>
      <c r="F23" s="17">
        <f t="shared" si="0"/>
        <v>2680</v>
      </c>
      <c r="G23" s="15">
        <v>164</v>
      </c>
      <c r="H23" s="15">
        <v>1965</v>
      </c>
      <c r="I23" s="15">
        <f t="shared" si="1"/>
        <v>2129</v>
      </c>
      <c r="J23" s="18">
        <f t="shared" si="2"/>
        <v>0.5574757789997381</v>
      </c>
      <c r="K23" s="17">
        <f t="shared" si="3"/>
        <v>845</v>
      </c>
      <c r="L23" s="19">
        <f t="shared" si="4"/>
        <v>1690</v>
      </c>
      <c r="M23" s="59"/>
    </row>
    <row r="24" spans="1:13" ht="15.75" x14ac:dyDescent="0.25">
      <c r="A24" s="15">
        <v>17</v>
      </c>
      <c r="B24" s="38" t="s">
        <v>16</v>
      </c>
      <c r="C24" s="39">
        <v>6223</v>
      </c>
      <c r="D24" s="39">
        <v>451</v>
      </c>
      <c r="E24" s="39">
        <v>3745</v>
      </c>
      <c r="F24" s="40">
        <f t="shared" si="0"/>
        <v>4196</v>
      </c>
      <c r="G24" s="39">
        <v>308</v>
      </c>
      <c r="H24" s="39">
        <v>3113</v>
      </c>
      <c r="I24" s="39">
        <f t="shared" si="1"/>
        <v>3421</v>
      </c>
      <c r="J24" s="41">
        <f t="shared" si="2"/>
        <v>0.54973485457174998</v>
      </c>
      <c r="K24" s="17">
        <f t="shared" si="3"/>
        <v>1401</v>
      </c>
      <c r="L24" s="39">
        <f t="shared" si="4"/>
        <v>2802</v>
      </c>
      <c r="M24" s="59"/>
    </row>
    <row r="25" spans="1:13" ht="15.75" x14ac:dyDescent="0.25">
      <c r="A25" s="15">
        <v>18</v>
      </c>
      <c r="B25" s="16" t="s">
        <v>23</v>
      </c>
      <c r="C25" s="15">
        <v>3530</v>
      </c>
      <c r="D25" s="15">
        <v>882</v>
      </c>
      <c r="E25" s="15">
        <v>1651</v>
      </c>
      <c r="F25" s="17">
        <f t="shared" si="0"/>
        <v>2533</v>
      </c>
      <c r="G25" s="15">
        <v>679</v>
      </c>
      <c r="H25" s="15">
        <v>1248</v>
      </c>
      <c r="I25" s="15">
        <f t="shared" si="1"/>
        <v>1927</v>
      </c>
      <c r="J25" s="18">
        <f t="shared" si="2"/>
        <v>0.54589235127478752</v>
      </c>
      <c r="K25" s="17">
        <f t="shared" si="3"/>
        <v>801.5</v>
      </c>
      <c r="L25" s="19">
        <f t="shared" si="4"/>
        <v>1603</v>
      </c>
      <c r="M25" s="59"/>
    </row>
    <row r="26" spans="1:13" ht="15.75" x14ac:dyDescent="0.25">
      <c r="A26" s="1">
        <v>19</v>
      </c>
      <c r="B26" s="2" t="s">
        <v>12</v>
      </c>
      <c r="C26" s="1">
        <v>3697</v>
      </c>
      <c r="D26" s="1">
        <v>870</v>
      </c>
      <c r="E26" s="1">
        <v>1752</v>
      </c>
      <c r="F26" s="3">
        <f t="shared" si="0"/>
        <v>2622</v>
      </c>
      <c r="G26" s="1">
        <v>488</v>
      </c>
      <c r="H26" s="1">
        <v>1315</v>
      </c>
      <c r="I26" s="1">
        <f t="shared" si="1"/>
        <v>1803</v>
      </c>
      <c r="J26" s="5">
        <f t="shared" si="2"/>
        <v>0.48769272383013251</v>
      </c>
      <c r="K26" s="3">
        <f t="shared" si="3"/>
        <v>947</v>
      </c>
      <c r="L26" s="13">
        <f t="shared" si="4"/>
        <v>1894</v>
      </c>
      <c r="M26" s="45"/>
    </row>
    <row r="27" spans="1:13" ht="15.75" x14ac:dyDescent="0.25">
      <c r="A27" s="1">
        <v>20</v>
      </c>
      <c r="B27" s="27" t="s">
        <v>3</v>
      </c>
      <c r="C27" s="26">
        <v>5448</v>
      </c>
      <c r="D27" s="26">
        <v>299</v>
      </c>
      <c r="E27" s="26">
        <v>3333</v>
      </c>
      <c r="F27" s="28">
        <f t="shared" si="0"/>
        <v>3632</v>
      </c>
      <c r="G27" s="26">
        <v>207</v>
      </c>
      <c r="H27" s="26">
        <v>2417</v>
      </c>
      <c r="I27" s="26">
        <f t="shared" si="1"/>
        <v>2624</v>
      </c>
      <c r="J27" s="29">
        <f t="shared" si="2"/>
        <v>0.48164464023494863</v>
      </c>
      <c r="K27" s="3">
        <f t="shared" si="3"/>
        <v>1412</v>
      </c>
      <c r="L27" s="26">
        <f t="shared" si="4"/>
        <v>2824</v>
      </c>
      <c r="M27" s="45"/>
    </row>
    <row r="28" spans="1:13" ht="15.75" x14ac:dyDescent="0.25">
      <c r="A28" s="1">
        <v>21</v>
      </c>
      <c r="B28" s="27" t="s">
        <v>4</v>
      </c>
      <c r="C28" s="26">
        <v>4390</v>
      </c>
      <c r="D28" s="26">
        <v>1028</v>
      </c>
      <c r="E28" s="26">
        <v>1859</v>
      </c>
      <c r="F28" s="28">
        <f t="shared" si="0"/>
        <v>2887</v>
      </c>
      <c r="G28" s="26">
        <v>718</v>
      </c>
      <c r="H28" s="26">
        <v>1380</v>
      </c>
      <c r="I28" s="26">
        <f t="shared" si="1"/>
        <v>2098</v>
      </c>
      <c r="J28" s="29">
        <f t="shared" si="2"/>
        <v>0.47790432801822325</v>
      </c>
      <c r="K28" s="3">
        <f t="shared" si="3"/>
        <v>1146</v>
      </c>
      <c r="L28" s="26">
        <f t="shared" si="4"/>
        <v>2292</v>
      </c>
      <c r="M28" s="45"/>
    </row>
    <row r="29" spans="1:13" ht="15.75" x14ac:dyDescent="0.25">
      <c r="A29" s="1">
        <v>22</v>
      </c>
      <c r="B29" s="27" t="s">
        <v>19</v>
      </c>
      <c r="C29" s="26">
        <v>6342</v>
      </c>
      <c r="D29" s="26">
        <v>1222</v>
      </c>
      <c r="E29" s="26">
        <v>2590</v>
      </c>
      <c r="F29" s="28">
        <f t="shared" si="0"/>
        <v>3812</v>
      </c>
      <c r="G29" s="26">
        <v>918</v>
      </c>
      <c r="H29" s="26">
        <v>1946</v>
      </c>
      <c r="I29" s="26">
        <f t="shared" si="1"/>
        <v>2864</v>
      </c>
      <c r="J29" s="29">
        <f t="shared" si="2"/>
        <v>0.45159255755282246</v>
      </c>
      <c r="K29" s="3">
        <f t="shared" si="3"/>
        <v>1739</v>
      </c>
      <c r="L29" s="26">
        <f t="shared" si="4"/>
        <v>3478</v>
      </c>
      <c r="M29" s="45"/>
    </row>
    <row r="30" spans="1:13" ht="15.75" x14ac:dyDescent="0.25">
      <c r="A30" s="1">
        <v>23</v>
      </c>
      <c r="B30" s="27" t="s">
        <v>10</v>
      </c>
      <c r="C30" s="26">
        <v>3740</v>
      </c>
      <c r="D30" s="26">
        <v>759</v>
      </c>
      <c r="E30" s="26">
        <v>1350</v>
      </c>
      <c r="F30" s="28">
        <f t="shared" si="0"/>
        <v>2109</v>
      </c>
      <c r="G30" s="26">
        <v>525</v>
      </c>
      <c r="H30" s="26">
        <v>1096</v>
      </c>
      <c r="I30" s="26">
        <f t="shared" si="1"/>
        <v>1621</v>
      </c>
      <c r="J30" s="29">
        <f t="shared" si="2"/>
        <v>0.43342245989304812</v>
      </c>
      <c r="K30" s="3">
        <f t="shared" si="3"/>
        <v>1059.5</v>
      </c>
      <c r="L30" s="26">
        <f t="shared" si="4"/>
        <v>2119</v>
      </c>
      <c r="M30" s="45"/>
    </row>
    <row r="31" spans="1:13" ht="15.75" x14ac:dyDescent="0.25">
      <c r="A31" s="1">
        <v>24</v>
      </c>
      <c r="B31" s="27" t="s">
        <v>7</v>
      </c>
      <c r="C31" s="26">
        <v>6630</v>
      </c>
      <c r="D31" s="26">
        <v>1934</v>
      </c>
      <c r="E31" s="26">
        <v>1839</v>
      </c>
      <c r="F31" s="28">
        <f t="shared" si="0"/>
        <v>3773</v>
      </c>
      <c r="G31" s="26">
        <v>1487</v>
      </c>
      <c r="H31" s="26">
        <v>1378</v>
      </c>
      <c r="I31" s="26">
        <f t="shared" si="1"/>
        <v>2865</v>
      </c>
      <c r="J31" s="29">
        <f t="shared" si="2"/>
        <v>0.4321266968325792</v>
      </c>
      <c r="K31" s="3">
        <f t="shared" si="3"/>
        <v>1882.5</v>
      </c>
      <c r="L31" s="26">
        <f t="shared" si="4"/>
        <v>3765</v>
      </c>
      <c r="M31" s="45"/>
    </row>
    <row r="32" spans="1:13" ht="15.75" x14ac:dyDescent="0.25">
      <c r="A32" s="1">
        <v>25</v>
      </c>
      <c r="B32" s="27" t="s">
        <v>17</v>
      </c>
      <c r="C32" s="26">
        <v>3708</v>
      </c>
      <c r="D32" s="26">
        <v>1053</v>
      </c>
      <c r="E32" s="26">
        <v>1206</v>
      </c>
      <c r="F32" s="28">
        <f t="shared" si="0"/>
        <v>2259</v>
      </c>
      <c r="G32" s="26">
        <v>698</v>
      </c>
      <c r="H32" s="26">
        <v>871</v>
      </c>
      <c r="I32" s="26">
        <f t="shared" si="1"/>
        <v>1569</v>
      </c>
      <c r="J32" s="29">
        <f t="shared" si="2"/>
        <v>0.42313915857605178</v>
      </c>
      <c r="K32" s="3">
        <f t="shared" si="3"/>
        <v>1069.5</v>
      </c>
      <c r="L32" s="26">
        <f t="shared" si="4"/>
        <v>2139</v>
      </c>
      <c r="M32" s="45"/>
    </row>
    <row r="33" spans="1:13" ht="15.75" x14ac:dyDescent="0.25">
      <c r="A33" s="1">
        <v>26</v>
      </c>
      <c r="B33" s="27" t="s">
        <v>18</v>
      </c>
      <c r="C33" s="26">
        <v>4699</v>
      </c>
      <c r="D33" s="26">
        <v>779</v>
      </c>
      <c r="E33" s="26">
        <v>1704</v>
      </c>
      <c r="F33" s="28">
        <f t="shared" si="0"/>
        <v>2483</v>
      </c>
      <c r="G33" s="26">
        <v>628</v>
      </c>
      <c r="H33" s="26">
        <v>1335</v>
      </c>
      <c r="I33" s="26">
        <f t="shared" si="1"/>
        <v>1963</v>
      </c>
      <c r="J33" s="29">
        <f t="shared" si="2"/>
        <v>0.41774845711853587</v>
      </c>
      <c r="K33" s="3">
        <f t="shared" si="3"/>
        <v>1368</v>
      </c>
      <c r="L33" s="26">
        <f t="shared" si="4"/>
        <v>2736</v>
      </c>
      <c r="M33" s="45"/>
    </row>
    <row r="34" spans="1:13" ht="15.75" x14ac:dyDescent="0.25">
      <c r="A34" s="30">
        <v>27</v>
      </c>
      <c r="B34" s="31" t="s">
        <v>1</v>
      </c>
      <c r="C34" s="32">
        <v>11328</v>
      </c>
      <c r="D34" s="32">
        <v>242</v>
      </c>
      <c r="E34" s="32">
        <v>5664</v>
      </c>
      <c r="F34" s="33">
        <f t="shared" si="0"/>
        <v>5906</v>
      </c>
      <c r="G34" s="32">
        <v>157</v>
      </c>
      <c r="H34" s="32">
        <v>4358</v>
      </c>
      <c r="I34" s="32">
        <f t="shared" si="1"/>
        <v>4515</v>
      </c>
      <c r="J34" s="34">
        <f t="shared" si="2"/>
        <v>0.39856991525423729</v>
      </c>
      <c r="K34" s="35">
        <f t="shared" si="3"/>
        <v>3406.5</v>
      </c>
      <c r="L34" s="32">
        <f t="shared" si="4"/>
        <v>6813</v>
      </c>
      <c r="M34" s="58"/>
    </row>
    <row r="35" spans="1:13" ht="15.75" x14ac:dyDescent="0.25">
      <c r="A35" s="30">
        <v>28</v>
      </c>
      <c r="B35" s="31" t="s">
        <v>20</v>
      </c>
      <c r="C35" s="32">
        <v>8739</v>
      </c>
      <c r="D35" s="32">
        <v>475</v>
      </c>
      <c r="E35" s="32">
        <v>4335</v>
      </c>
      <c r="F35" s="33">
        <f t="shared" si="0"/>
        <v>4810</v>
      </c>
      <c r="G35" s="32">
        <v>301</v>
      </c>
      <c r="H35" s="32">
        <v>2822</v>
      </c>
      <c r="I35" s="32">
        <f t="shared" si="1"/>
        <v>3123</v>
      </c>
      <c r="J35" s="34">
        <f t="shared" si="2"/>
        <v>0.35736354273944387</v>
      </c>
      <c r="K35" s="35">
        <f t="shared" si="3"/>
        <v>2808</v>
      </c>
      <c r="L35" s="32">
        <f t="shared" si="4"/>
        <v>5616</v>
      </c>
      <c r="M35" s="58"/>
    </row>
    <row r="36" spans="1:13" ht="15.75" x14ac:dyDescent="0.25">
      <c r="A36" s="30">
        <v>29</v>
      </c>
      <c r="B36" s="31" t="s">
        <v>5</v>
      </c>
      <c r="C36" s="32">
        <v>5677</v>
      </c>
      <c r="D36" s="32">
        <v>243</v>
      </c>
      <c r="E36" s="32">
        <v>2591</v>
      </c>
      <c r="F36" s="33">
        <f t="shared" si="0"/>
        <v>2834</v>
      </c>
      <c r="G36" s="32">
        <v>203</v>
      </c>
      <c r="H36" s="32">
        <v>1800</v>
      </c>
      <c r="I36" s="32">
        <f t="shared" si="1"/>
        <v>2003</v>
      </c>
      <c r="J36" s="34">
        <f t="shared" si="2"/>
        <v>0.35282719746344898</v>
      </c>
      <c r="K36" s="35">
        <f t="shared" si="3"/>
        <v>1837</v>
      </c>
      <c r="L36" s="32">
        <f t="shared" si="4"/>
        <v>3674</v>
      </c>
      <c r="M36" s="58"/>
    </row>
    <row r="37" spans="1:13" ht="15.75" x14ac:dyDescent="0.25">
      <c r="A37" s="30">
        <v>30</v>
      </c>
      <c r="B37" s="31" t="s">
        <v>9</v>
      </c>
      <c r="C37" s="32">
        <v>7526</v>
      </c>
      <c r="D37" s="32">
        <v>353</v>
      </c>
      <c r="E37" s="32">
        <v>3136</v>
      </c>
      <c r="F37" s="33">
        <f t="shared" si="0"/>
        <v>3489</v>
      </c>
      <c r="G37" s="32">
        <v>220</v>
      </c>
      <c r="H37" s="32">
        <v>2192</v>
      </c>
      <c r="I37" s="32">
        <f t="shared" si="1"/>
        <v>2412</v>
      </c>
      <c r="J37" s="34">
        <f t="shared" si="2"/>
        <v>0.32048897156524048</v>
      </c>
      <c r="K37" s="35">
        <f t="shared" si="3"/>
        <v>2557</v>
      </c>
      <c r="L37" s="32">
        <f t="shared" si="4"/>
        <v>5114</v>
      </c>
      <c r="M37" s="58"/>
    </row>
    <row r="38" spans="1:13" ht="15.75" x14ac:dyDescent="0.25">
      <c r="A38" s="30">
        <v>31</v>
      </c>
      <c r="B38" s="31" t="s">
        <v>2</v>
      </c>
      <c r="C38" s="32">
        <v>5057</v>
      </c>
      <c r="D38" s="32">
        <v>530</v>
      </c>
      <c r="E38" s="32">
        <v>2615</v>
      </c>
      <c r="F38" s="33">
        <f t="shared" si="0"/>
        <v>3145</v>
      </c>
      <c r="G38" s="32">
        <v>251</v>
      </c>
      <c r="H38" s="32">
        <v>1186</v>
      </c>
      <c r="I38" s="32">
        <f t="shared" si="1"/>
        <v>1437</v>
      </c>
      <c r="J38" s="34">
        <f t="shared" si="2"/>
        <v>0.2841605695076132</v>
      </c>
      <c r="K38" s="35">
        <f t="shared" si="3"/>
        <v>1810</v>
      </c>
      <c r="L38" s="32">
        <f t="shared" si="4"/>
        <v>3620</v>
      </c>
      <c r="M38" s="58"/>
    </row>
    <row r="39" spans="1:13" ht="15.75" x14ac:dyDescent="0.25">
      <c r="A39" s="156" t="s">
        <v>32</v>
      </c>
      <c r="B39" s="156"/>
      <c r="C39" s="37">
        <f>SUM(C8:C38)</f>
        <v>151176</v>
      </c>
      <c r="D39" s="7">
        <f t="shared" ref="D39:I39" si="5">SUM(D8:D38)</f>
        <v>23449</v>
      </c>
      <c r="E39" s="7">
        <f t="shared" si="5"/>
        <v>78722</v>
      </c>
      <c r="F39" s="8">
        <f>SUM(F8:F38)</f>
        <v>102171</v>
      </c>
      <c r="G39" s="7">
        <f t="shared" si="5"/>
        <v>18202</v>
      </c>
      <c r="H39" s="7">
        <f t="shared" si="5"/>
        <v>60872</v>
      </c>
      <c r="I39" s="7">
        <f t="shared" si="5"/>
        <v>79074</v>
      </c>
      <c r="J39" s="14">
        <f t="shared" ref="J39" si="6">I39/C39</f>
        <v>0.52305921574853154</v>
      </c>
      <c r="K39" s="8">
        <f>SUM(K9:K38)</f>
        <v>36057</v>
      </c>
      <c r="L39" s="7">
        <f>SUM(L8:L38)</f>
        <v>72114</v>
      </c>
      <c r="M39" s="44"/>
    </row>
  </sheetData>
  <sortState ref="A8:M38">
    <sortCondition descending="1" ref="J8:J38"/>
  </sortState>
  <mergeCells count="14">
    <mergeCell ref="D6:F6"/>
    <mergeCell ref="G6:I6"/>
    <mergeCell ref="A39:B39"/>
    <mergeCell ref="M5:M7"/>
    <mergeCell ref="A2:L2"/>
    <mergeCell ref="A3:L3"/>
    <mergeCell ref="A4:L4"/>
    <mergeCell ref="A5:A7"/>
    <mergeCell ref="B5:B7"/>
    <mergeCell ref="C5:C7"/>
    <mergeCell ref="D5:I5"/>
    <mergeCell ref="J5:J7"/>
    <mergeCell ref="K5:K7"/>
    <mergeCell ref="L5:L7"/>
  </mergeCells>
  <pageMargins left="0.7" right="0.7" top="0.75" bottom="0.75" header="0.3" footer="0.3"/>
  <pageSetup paperSize="9" scale="67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9"/>
  <sheetViews>
    <sheetView workbookViewId="0">
      <selection activeCell="P6" sqref="P6"/>
    </sheetView>
  </sheetViews>
  <sheetFormatPr defaultRowHeight="12.75" x14ac:dyDescent="0.2"/>
  <cols>
    <col min="2" max="2" width="14.5703125" customWidth="1"/>
    <col min="3" max="3" width="11.7109375" customWidth="1"/>
    <col min="4" max="4" width="12.140625" customWidth="1"/>
    <col min="5" max="6" width="11.5703125" customWidth="1"/>
    <col min="7" max="7" width="11.140625" customWidth="1"/>
    <col min="8" max="8" width="10.7109375" customWidth="1"/>
    <col min="9" max="9" width="11.85546875" customWidth="1"/>
    <col min="10" max="10" width="12.7109375" customWidth="1"/>
    <col min="11" max="11" width="14.42578125" customWidth="1"/>
  </cols>
  <sheetData>
    <row r="2" spans="1:13" ht="11.25" customHeight="1" x14ac:dyDescent="0.2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1:13" ht="65.25" customHeight="1" x14ac:dyDescent="0.2">
      <c r="A3" s="152" t="s">
        <v>51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</row>
    <row r="4" spans="1:13" ht="16.5" x14ac:dyDescent="0.2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</row>
    <row r="5" spans="1:13" ht="22.5" customHeight="1" x14ac:dyDescent="0.2">
      <c r="A5" s="153" t="s">
        <v>0</v>
      </c>
      <c r="B5" s="153" t="s">
        <v>33</v>
      </c>
      <c r="C5" s="153" t="s">
        <v>39</v>
      </c>
      <c r="D5" s="156" t="s">
        <v>34</v>
      </c>
      <c r="E5" s="156"/>
      <c r="F5" s="156"/>
      <c r="G5" s="156"/>
      <c r="H5" s="156"/>
      <c r="I5" s="156"/>
      <c r="J5" s="153" t="s">
        <v>40</v>
      </c>
      <c r="K5" s="151" t="s">
        <v>44</v>
      </c>
      <c r="L5" s="151" t="s">
        <v>45</v>
      </c>
      <c r="M5" s="157" t="s">
        <v>50</v>
      </c>
    </row>
    <row r="6" spans="1:13" ht="48.75" customHeight="1" x14ac:dyDescent="0.2">
      <c r="A6" s="154"/>
      <c r="B6" s="154"/>
      <c r="C6" s="154"/>
      <c r="D6" s="151" t="s">
        <v>35</v>
      </c>
      <c r="E6" s="151"/>
      <c r="F6" s="151"/>
      <c r="G6" s="151" t="s">
        <v>36</v>
      </c>
      <c r="H6" s="151"/>
      <c r="I6" s="151"/>
      <c r="J6" s="154"/>
      <c r="K6" s="151"/>
      <c r="L6" s="151"/>
      <c r="M6" s="157"/>
    </row>
    <row r="7" spans="1:13" ht="63" x14ac:dyDescent="0.2">
      <c r="A7" s="155"/>
      <c r="B7" s="155"/>
      <c r="C7" s="155"/>
      <c r="D7" s="9" t="s">
        <v>41</v>
      </c>
      <c r="E7" s="36" t="s">
        <v>42</v>
      </c>
      <c r="F7" s="36" t="s">
        <v>43</v>
      </c>
      <c r="G7" s="36" t="s">
        <v>38</v>
      </c>
      <c r="H7" s="36" t="s">
        <v>37</v>
      </c>
      <c r="I7" s="36" t="s">
        <v>43</v>
      </c>
      <c r="J7" s="155"/>
      <c r="K7" s="151"/>
      <c r="L7" s="151"/>
      <c r="M7" s="157"/>
    </row>
    <row r="8" spans="1:13" ht="15.75" x14ac:dyDescent="0.25">
      <c r="A8" s="1">
        <v>1</v>
      </c>
      <c r="B8" s="2" t="s">
        <v>27</v>
      </c>
      <c r="C8" s="1">
        <v>1884</v>
      </c>
      <c r="D8" s="1">
        <v>114</v>
      </c>
      <c r="E8" s="1">
        <v>2070</v>
      </c>
      <c r="F8" s="3">
        <f t="shared" ref="F8:F38" si="0">SUM(D8:E8)</f>
        <v>2184</v>
      </c>
      <c r="G8" s="1">
        <v>84</v>
      </c>
      <c r="H8" s="1">
        <v>1818</v>
      </c>
      <c r="I8" s="1">
        <f t="shared" ref="I8:I38" si="1">SUM(G8:H8)</f>
        <v>1902</v>
      </c>
      <c r="J8" s="5">
        <f t="shared" ref="J8:J38" si="2">I8/C8</f>
        <v>1.0095541401273886</v>
      </c>
      <c r="K8" s="3">
        <v>0</v>
      </c>
      <c r="L8" s="13">
        <v>0</v>
      </c>
      <c r="M8" s="45">
        <f>I8-C8</f>
        <v>18</v>
      </c>
    </row>
    <row r="9" spans="1:13" ht="15.75" x14ac:dyDescent="0.25">
      <c r="A9" s="1">
        <v>2</v>
      </c>
      <c r="B9" s="2" t="s">
        <v>29</v>
      </c>
      <c r="C9" s="1">
        <v>2116</v>
      </c>
      <c r="D9" s="1">
        <v>356</v>
      </c>
      <c r="E9" s="1">
        <v>1832</v>
      </c>
      <c r="F9" s="3">
        <f t="shared" si="0"/>
        <v>2188</v>
      </c>
      <c r="G9" s="1">
        <v>340</v>
      </c>
      <c r="H9" s="1">
        <v>1695</v>
      </c>
      <c r="I9" s="1">
        <f t="shared" si="1"/>
        <v>2035</v>
      </c>
      <c r="J9" s="5">
        <f t="shared" si="2"/>
        <v>0.96172022684310021</v>
      </c>
      <c r="K9" s="3">
        <f t="shared" ref="K9:K38" si="3">L9/2</f>
        <v>40.5</v>
      </c>
      <c r="L9" s="13">
        <f t="shared" ref="L9:L38" si="4">C9-I9</f>
        <v>81</v>
      </c>
      <c r="M9" s="45"/>
    </row>
    <row r="10" spans="1:13" ht="15.75" x14ac:dyDescent="0.25">
      <c r="A10" s="1">
        <v>3</v>
      </c>
      <c r="B10" s="2" t="s">
        <v>30</v>
      </c>
      <c r="C10" s="1">
        <v>2402</v>
      </c>
      <c r="D10" s="1">
        <v>113</v>
      </c>
      <c r="E10" s="1">
        <v>2334</v>
      </c>
      <c r="F10" s="3">
        <f t="shared" si="0"/>
        <v>2447</v>
      </c>
      <c r="G10" s="1">
        <v>70</v>
      </c>
      <c r="H10" s="1">
        <v>2185</v>
      </c>
      <c r="I10" s="1">
        <f t="shared" si="1"/>
        <v>2255</v>
      </c>
      <c r="J10" s="5">
        <f t="shared" si="2"/>
        <v>0.93880099916736048</v>
      </c>
      <c r="K10" s="3">
        <f t="shared" si="3"/>
        <v>73.5</v>
      </c>
      <c r="L10" s="13">
        <f t="shared" si="4"/>
        <v>147</v>
      </c>
      <c r="M10" s="45"/>
    </row>
    <row r="11" spans="1:13" ht="15.75" x14ac:dyDescent="0.25">
      <c r="A11" s="1">
        <v>4</v>
      </c>
      <c r="B11" s="2" t="s">
        <v>31</v>
      </c>
      <c r="C11" s="1">
        <v>3557</v>
      </c>
      <c r="D11" s="1">
        <v>1181</v>
      </c>
      <c r="E11" s="1">
        <v>2244</v>
      </c>
      <c r="F11" s="3">
        <f t="shared" si="0"/>
        <v>3425</v>
      </c>
      <c r="G11" s="1">
        <v>1131</v>
      </c>
      <c r="H11" s="1">
        <v>2058</v>
      </c>
      <c r="I11" s="1">
        <f t="shared" si="1"/>
        <v>3189</v>
      </c>
      <c r="J11" s="5">
        <f t="shared" si="2"/>
        <v>0.89654202980039355</v>
      </c>
      <c r="K11" s="3">
        <f t="shared" si="3"/>
        <v>184</v>
      </c>
      <c r="L11" s="13">
        <f t="shared" si="4"/>
        <v>368</v>
      </c>
      <c r="M11" s="45"/>
    </row>
    <row r="12" spans="1:13" ht="15.75" x14ac:dyDescent="0.25">
      <c r="A12" s="1">
        <v>5</v>
      </c>
      <c r="B12" s="2" t="s">
        <v>28</v>
      </c>
      <c r="C12" s="1">
        <v>3189</v>
      </c>
      <c r="D12" s="1">
        <v>164</v>
      </c>
      <c r="E12" s="1">
        <v>2674</v>
      </c>
      <c r="F12" s="3">
        <f t="shared" si="0"/>
        <v>2838</v>
      </c>
      <c r="G12" s="1">
        <v>151</v>
      </c>
      <c r="H12" s="1">
        <v>2233</v>
      </c>
      <c r="I12" s="1">
        <f t="shared" si="1"/>
        <v>2384</v>
      </c>
      <c r="J12" s="5">
        <f t="shared" si="2"/>
        <v>0.7475697710881154</v>
      </c>
      <c r="K12" s="3">
        <f t="shared" si="3"/>
        <v>402.5</v>
      </c>
      <c r="L12" s="13">
        <f t="shared" si="4"/>
        <v>805</v>
      </c>
      <c r="M12" s="45"/>
    </row>
    <row r="13" spans="1:13" ht="15.75" x14ac:dyDescent="0.25">
      <c r="A13" s="1">
        <v>6</v>
      </c>
      <c r="B13" s="2" t="s">
        <v>26</v>
      </c>
      <c r="C13" s="1">
        <v>1519</v>
      </c>
      <c r="D13" s="1">
        <v>363</v>
      </c>
      <c r="E13" s="1">
        <v>936</v>
      </c>
      <c r="F13" s="3">
        <f t="shared" si="0"/>
        <v>1299</v>
      </c>
      <c r="G13" s="1">
        <v>351</v>
      </c>
      <c r="H13" s="1">
        <v>784</v>
      </c>
      <c r="I13" s="1">
        <f t="shared" si="1"/>
        <v>1135</v>
      </c>
      <c r="J13" s="5">
        <f t="shared" si="2"/>
        <v>0.74720210664911124</v>
      </c>
      <c r="K13" s="3">
        <f t="shared" si="3"/>
        <v>192</v>
      </c>
      <c r="L13" s="13">
        <f t="shared" si="4"/>
        <v>384</v>
      </c>
      <c r="M13" s="45"/>
    </row>
    <row r="14" spans="1:13" ht="15.75" x14ac:dyDescent="0.25">
      <c r="A14" s="1">
        <v>7</v>
      </c>
      <c r="B14" s="2" t="s">
        <v>14</v>
      </c>
      <c r="C14" s="1">
        <v>3681</v>
      </c>
      <c r="D14" s="1">
        <v>722</v>
      </c>
      <c r="E14" s="1">
        <v>2286</v>
      </c>
      <c r="F14" s="3">
        <f t="shared" si="0"/>
        <v>3008</v>
      </c>
      <c r="G14" s="1">
        <v>540</v>
      </c>
      <c r="H14" s="1">
        <v>1947</v>
      </c>
      <c r="I14" s="1">
        <f t="shared" si="1"/>
        <v>2487</v>
      </c>
      <c r="J14" s="5">
        <f t="shared" si="2"/>
        <v>0.67563162184189074</v>
      </c>
      <c r="K14" s="3">
        <f t="shared" si="3"/>
        <v>597</v>
      </c>
      <c r="L14" s="13">
        <f t="shared" si="4"/>
        <v>1194</v>
      </c>
      <c r="M14" s="45"/>
    </row>
    <row r="15" spans="1:13" ht="15.75" x14ac:dyDescent="0.25">
      <c r="A15" s="1">
        <v>8</v>
      </c>
      <c r="B15" s="2" t="s">
        <v>24</v>
      </c>
      <c r="C15" s="1">
        <v>2646</v>
      </c>
      <c r="D15" s="1">
        <v>837</v>
      </c>
      <c r="E15" s="1">
        <v>1267</v>
      </c>
      <c r="F15" s="3">
        <f t="shared" si="0"/>
        <v>2104</v>
      </c>
      <c r="G15" s="1">
        <v>733</v>
      </c>
      <c r="H15" s="1">
        <v>1052</v>
      </c>
      <c r="I15" s="1">
        <f t="shared" si="1"/>
        <v>1785</v>
      </c>
      <c r="J15" s="5">
        <f t="shared" si="2"/>
        <v>0.67460317460317465</v>
      </c>
      <c r="K15" s="3">
        <f t="shared" si="3"/>
        <v>430.5</v>
      </c>
      <c r="L15" s="13">
        <f t="shared" si="4"/>
        <v>861</v>
      </c>
      <c r="M15" s="45"/>
    </row>
    <row r="16" spans="1:13" ht="15.75" x14ac:dyDescent="0.25">
      <c r="A16" s="1">
        <v>9</v>
      </c>
      <c r="B16" s="2" t="s">
        <v>25</v>
      </c>
      <c r="C16" s="1">
        <v>3939</v>
      </c>
      <c r="D16" s="1">
        <v>1152</v>
      </c>
      <c r="E16" s="1">
        <v>1723</v>
      </c>
      <c r="F16" s="3">
        <f t="shared" si="0"/>
        <v>2875</v>
      </c>
      <c r="G16" s="1">
        <v>1096</v>
      </c>
      <c r="H16" s="1">
        <v>1558</v>
      </c>
      <c r="I16" s="1">
        <f t="shared" si="1"/>
        <v>2654</v>
      </c>
      <c r="J16" s="5">
        <f t="shared" si="2"/>
        <v>0.67377506981467372</v>
      </c>
      <c r="K16" s="3">
        <f t="shared" si="3"/>
        <v>642.5</v>
      </c>
      <c r="L16" s="13">
        <f t="shared" si="4"/>
        <v>1285</v>
      </c>
      <c r="M16" s="45"/>
    </row>
    <row r="17" spans="1:13" ht="15.75" x14ac:dyDescent="0.25">
      <c r="A17" s="1">
        <v>10</v>
      </c>
      <c r="B17" s="27" t="s">
        <v>13</v>
      </c>
      <c r="C17" s="26">
        <v>4210</v>
      </c>
      <c r="D17" s="26">
        <v>141</v>
      </c>
      <c r="E17" s="26">
        <v>3803</v>
      </c>
      <c r="F17" s="28">
        <f t="shared" si="0"/>
        <v>3944</v>
      </c>
      <c r="G17" s="26">
        <v>91</v>
      </c>
      <c r="H17" s="26">
        <v>2734</v>
      </c>
      <c r="I17" s="26">
        <f t="shared" si="1"/>
        <v>2825</v>
      </c>
      <c r="J17" s="29">
        <f t="shared" si="2"/>
        <v>0.67102137767220904</v>
      </c>
      <c r="K17" s="3">
        <f t="shared" si="3"/>
        <v>692.5</v>
      </c>
      <c r="L17" s="26">
        <f t="shared" si="4"/>
        <v>1385</v>
      </c>
      <c r="M17" s="45"/>
    </row>
    <row r="18" spans="1:13" ht="15.75" x14ac:dyDescent="0.25">
      <c r="A18" s="1">
        <v>11</v>
      </c>
      <c r="B18" s="2" t="s">
        <v>15</v>
      </c>
      <c r="C18" s="1">
        <v>2908</v>
      </c>
      <c r="D18" s="1">
        <v>716</v>
      </c>
      <c r="E18" s="1">
        <v>1743</v>
      </c>
      <c r="F18" s="3">
        <f t="shared" si="0"/>
        <v>2459</v>
      </c>
      <c r="G18" s="1">
        <v>569</v>
      </c>
      <c r="H18" s="1">
        <v>1363</v>
      </c>
      <c r="I18" s="1">
        <f t="shared" si="1"/>
        <v>1932</v>
      </c>
      <c r="J18" s="5">
        <f t="shared" si="2"/>
        <v>0.66437414030261344</v>
      </c>
      <c r="K18" s="3">
        <f t="shared" si="3"/>
        <v>488</v>
      </c>
      <c r="L18" s="13">
        <f t="shared" si="4"/>
        <v>976</v>
      </c>
      <c r="M18" s="45"/>
    </row>
    <row r="19" spans="1:13" ht="15.75" x14ac:dyDescent="0.25">
      <c r="A19" s="1">
        <v>12</v>
      </c>
      <c r="B19" s="27" t="s">
        <v>8</v>
      </c>
      <c r="C19" s="26">
        <v>10056</v>
      </c>
      <c r="D19" s="26">
        <v>2771</v>
      </c>
      <c r="E19" s="26">
        <v>4338</v>
      </c>
      <c r="F19" s="28">
        <f t="shared" si="0"/>
        <v>7109</v>
      </c>
      <c r="G19" s="26">
        <v>2417</v>
      </c>
      <c r="H19" s="26">
        <v>3565</v>
      </c>
      <c r="I19" s="26">
        <f t="shared" si="1"/>
        <v>5982</v>
      </c>
      <c r="J19" s="29">
        <f t="shared" si="2"/>
        <v>0.59486873508353222</v>
      </c>
      <c r="K19" s="3">
        <f t="shared" si="3"/>
        <v>2037</v>
      </c>
      <c r="L19" s="26">
        <f t="shared" si="4"/>
        <v>4074</v>
      </c>
      <c r="M19" s="45"/>
    </row>
    <row r="20" spans="1:13" ht="15.75" x14ac:dyDescent="0.25">
      <c r="A20" s="1">
        <v>13</v>
      </c>
      <c r="B20" s="27" t="s">
        <v>11</v>
      </c>
      <c r="C20" s="26">
        <v>5697</v>
      </c>
      <c r="D20" s="26">
        <v>573</v>
      </c>
      <c r="E20" s="26">
        <v>3600</v>
      </c>
      <c r="F20" s="28">
        <f t="shared" si="0"/>
        <v>4173</v>
      </c>
      <c r="G20" s="26">
        <v>298</v>
      </c>
      <c r="H20" s="26">
        <v>3040</v>
      </c>
      <c r="I20" s="26">
        <f t="shared" si="1"/>
        <v>3338</v>
      </c>
      <c r="J20" s="29">
        <f t="shared" si="2"/>
        <v>0.58592241530630151</v>
      </c>
      <c r="K20" s="3">
        <f t="shared" si="3"/>
        <v>1179.5</v>
      </c>
      <c r="L20" s="26">
        <f t="shared" si="4"/>
        <v>2359</v>
      </c>
      <c r="M20" s="45"/>
    </row>
    <row r="21" spans="1:13" ht="15.75" x14ac:dyDescent="0.25">
      <c r="A21" s="1">
        <v>14</v>
      </c>
      <c r="B21" s="2" t="s">
        <v>22</v>
      </c>
      <c r="C21" s="1">
        <v>7859</v>
      </c>
      <c r="D21" s="1">
        <v>1886</v>
      </c>
      <c r="E21" s="1">
        <v>3516</v>
      </c>
      <c r="F21" s="3">
        <f t="shared" si="0"/>
        <v>5402</v>
      </c>
      <c r="G21" s="1">
        <v>1746</v>
      </c>
      <c r="H21" s="1">
        <v>2849</v>
      </c>
      <c r="I21" s="1">
        <f t="shared" si="1"/>
        <v>4595</v>
      </c>
      <c r="J21" s="5">
        <f t="shared" si="2"/>
        <v>0.58467998473088179</v>
      </c>
      <c r="K21" s="3">
        <f t="shared" si="3"/>
        <v>1632</v>
      </c>
      <c r="L21" s="13">
        <f t="shared" si="4"/>
        <v>3264</v>
      </c>
      <c r="M21" s="45"/>
    </row>
    <row r="22" spans="1:13" ht="15.75" x14ac:dyDescent="0.25">
      <c r="A22" s="1">
        <v>15</v>
      </c>
      <c r="B22" s="2" t="s">
        <v>6</v>
      </c>
      <c r="C22" s="1">
        <v>4960</v>
      </c>
      <c r="D22" s="1">
        <v>824</v>
      </c>
      <c r="E22" s="1">
        <v>2690</v>
      </c>
      <c r="F22" s="3">
        <f t="shared" si="0"/>
        <v>3514</v>
      </c>
      <c r="G22" s="1">
        <v>626</v>
      </c>
      <c r="H22" s="1">
        <v>2214</v>
      </c>
      <c r="I22" s="1">
        <f t="shared" si="1"/>
        <v>2840</v>
      </c>
      <c r="J22" s="5">
        <f t="shared" si="2"/>
        <v>0.57258064516129037</v>
      </c>
      <c r="K22" s="3">
        <f t="shared" si="3"/>
        <v>1060</v>
      </c>
      <c r="L22" s="13">
        <f t="shared" si="4"/>
        <v>2120</v>
      </c>
      <c r="M22" s="45"/>
    </row>
    <row r="23" spans="1:13" ht="15.75" x14ac:dyDescent="0.25">
      <c r="A23" s="1">
        <v>16</v>
      </c>
      <c r="B23" s="27" t="s">
        <v>16</v>
      </c>
      <c r="C23" s="26">
        <v>6223</v>
      </c>
      <c r="D23" s="26">
        <v>450</v>
      </c>
      <c r="E23" s="26">
        <v>3748</v>
      </c>
      <c r="F23" s="28">
        <f t="shared" si="0"/>
        <v>4198</v>
      </c>
      <c r="G23" s="26">
        <v>313</v>
      </c>
      <c r="H23" s="26">
        <v>3183</v>
      </c>
      <c r="I23" s="26">
        <f t="shared" si="1"/>
        <v>3496</v>
      </c>
      <c r="J23" s="29">
        <f t="shared" si="2"/>
        <v>0.56178691949220638</v>
      </c>
      <c r="K23" s="3">
        <f t="shared" si="3"/>
        <v>1363.5</v>
      </c>
      <c r="L23" s="26">
        <f t="shared" si="4"/>
        <v>2727</v>
      </c>
      <c r="M23" s="45"/>
    </row>
    <row r="24" spans="1:13" ht="15.75" x14ac:dyDescent="0.25">
      <c r="A24" s="1">
        <v>17</v>
      </c>
      <c r="B24" s="2" t="s">
        <v>21</v>
      </c>
      <c r="C24" s="1">
        <v>3819</v>
      </c>
      <c r="D24" s="1">
        <v>372</v>
      </c>
      <c r="E24" s="1">
        <v>2309</v>
      </c>
      <c r="F24" s="3">
        <f t="shared" si="0"/>
        <v>2681</v>
      </c>
      <c r="G24" s="1">
        <v>165</v>
      </c>
      <c r="H24" s="1">
        <v>1972</v>
      </c>
      <c r="I24" s="1">
        <f t="shared" si="1"/>
        <v>2137</v>
      </c>
      <c r="J24" s="5">
        <f t="shared" si="2"/>
        <v>0.55957056821157369</v>
      </c>
      <c r="K24" s="3">
        <f t="shared" si="3"/>
        <v>841</v>
      </c>
      <c r="L24" s="13">
        <f t="shared" si="4"/>
        <v>1682</v>
      </c>
      <c r="M24" s="45"/>
    </row>
    <row r="25" spans="1:13" ht="15.75" x14ac:dyDescent="0.25">
      <c r="A25" s="1">
        <v>18</v>
      </c>
      <c r="B25" s="2" t="s">
        <v>23</v>
      </c>
      <c r="C25" s="1">
        <v>3530</v>
      </c>
      <c r="D25" s="1">
        <v>907</v>
      </c>
      <c r="E25" s="1">
        <v>1655</v>
      </c>
      <c r="F25" s="3">
        <f t="shared" si="0"/>
        <v>2562</v>
      </c>
      <c r="G25" s="1">
        <v>697</v>
      </c>
      <c r="H25" s="1">
        <v>1260</v>
      </c>
      <c r="I25" s="1">
        <f t="shared" si="1"/>
        <v>1957</v>
      </c>
      <c r="J25" s="5">
        <f t="shared" si="2"/>
        <v>0.55439093484419266</v>
      </c>
      <c r="K25" s="3">
        <f t="shared" si="3"/>
        <v>786.5</v>
      </c>
      <c r="L25" s="13">
        <f t="shared" si="4"/>
        <v>1573</v>
      </c>
      <c r="M25" s="45"/>
    </row>
    <row r="26" spans="1:13" ht="15.75" x14ac:dyDescent="0.25">
      <c r="A26" s="1">
        <v>19</v>
      </c>
      <c r="B26" s="27" t="s">
        <v>3</v>
      </c>
      <c r="C26" s="26">
        <v>5448</v>
      </c>
      <c r="D26" s="26">
        <v>291</v>
      </c>
      <c r="E26" s="26">
        <v>3333</v>
      </c>
      <c r="F26" s="28">
        <f t="shared" si="0"/>
        <v>3624</v>
      </c>
      <c r="G26" s="26">
        <v>202</v>
      </c>
      <c r="H26" s="26">
        <v>2547</v>
      </c>
      <c r="I26" s="26">
        <f t="shared" si="1"/>
        <v>2749</v>
      </c>
      <c r="J26" s="29">
        <f t="shared" si="2"/>
        <v>0.5045888399412628</v>
      </c>
      <c r="K26" s="3">
        <f t="shared" si="3"/>
        <v>1349.5</v>
      </c>
      <c r="L26" s="26">
        <f t="shared" si="4"/>
        <v>2699</v>
      </c>
      <c r="M26" s="45"/>
    </row>
    <row r="27" spans="1:13" ht="15.75" x14ac:dyDescent="0.25">
      <c r="A27" s="1">
        <v>20</v>
      </c>
      <c r="B27" s="2" t="s">
        <v>12</v>
      </c>
      <c r="C27" s="1">
        <v>3697</v>
      </c>
      <c r="D27" s="1">
        <v>890</v>
      </c>
      <c r="E27" s="1">
        <v>1753</v>
      </c>
      <c r="F27" s="3">
        <f t="shared" si="0"/>
        <v>2643</v>
      </c>
      <c r="G27" s="1">
        <v>532</v>
      </c>
      <c r="H27" s="1">
        <v>1320</v>
      </c>
      <c r="I27" s="1">
        <f t="shared" si="1"/>
        <v>1852</v>
      </c>
      <c r="J27" s="5">
        <f t="shared" si="2"/>
        <v>0.50094671355152831</v>
      </c>
      <c r="K27" s="3">
        <f t="shared" si="3"/>
        <v>922.5</v>
      </c>
      <c r="L27" s="13">
        <f t="shared" si="4"/>
        <v>1845</v>
      </c>
      <c r="M27" s="45"/>
    </row>
    <row r="28" spans="1:13" ht="15.75" x14ac:dyDescent="0.25">
      <c r="A28" s="1">
        <v>21</v>
      </c>
      <c r="B28" s="27" t="s">
        <v>4</v>
      </c>
      <c r="C28" s="26">
        <v>4390</v>
      </c>
      <c r="D28" s="26">
        <v>1009</v>
      </c>
      <c r="E28" s="26">
        <v>1859</v>
      </c>
      <c r="F28" s="28">
        <f t="shared" si="0"/>
        <v>2868</v>
      </c>
      <c r="G28" s="26">
        <v>707</v>
      </c>
      <c r="H28" s="26">
        <v>1400</v>
      </c>
      <c r="I28" s="26">
        <f t="shared" si="1"/>
        <v>2107</v>
      </c>
      <c r="J28" s="29">
        <f t="shared" si="2"/>
        <v>0.47995444191343961</v>
      </c>
      <c r="K28" s="3">
        <f t="shared" si="3"/>
        <v>1141.5</v>
      </c>
      <c r="L28" s="26">
        <f t="shared" si="4"/>
        <v>2283</v>
      </c>
      <c r="M28" s="45"/>
    </row>
    <row r="29" spans="1:13" ht="15.75" x14ac:dyDescent="0.25">
      <c r="A29" s="1">
        <v>22</v>
      </c>
      <c r="B29" s="27" t="s">
        <v>19</v>
      </c>
      <c r="C29" s="26">
        <v>6342</v>
      </c>
      <c r="D29" s="26">
        <v>1202</v>
      </c>
      <c r="E29" s="26">
        <v>2592</v>
      </c>
      <c r="F29" s="28">
        <f t="shared" si="0"/>
        <v>3794</v>
      </c>
      <c r="G29" s="26">
        <v>916</v>
      </c>
      <c r="H29" s="26">
        <v>2010</v>
      </c>
      <c r="I29" s="26">
        <f t="shared" si="1"/>
        <v>2926</v>
      </c>
      <c r="J29" s="29">
        <f t="shared" si="2"/>
        <v>0.46136865342163358</v>
      </c>
      <c r="K29" s="3">
        <f t="shared" si="3"/>
        <v>1708</v>
      </c>
      <c r="L29" s="26">
        <f t="shared" si="4"/>
        <v>3416</v>
      </c>
      <c r="M29" s="45"/>
    </row>
    <row r="30" spans="1:13" ht="15.75" x14ac:dyDescent="0.25">
      <c r="A30" s="1">
        <v>23</v>
      </c>
      <c r="B30" s="27" t="s">
        <v>10</v>
      </c>
      <c r="C30" s="26">
        <v>3740</v>
      </c>
      <c r="D30" s="26">
        <v>757</v>
      </c>
      <c r="E30" s="26">
        <v>1350</v>
      </c>
      <c r="F30" s="28">
        <f t="shared" si="0"/>
        <v>2107</v>
      </c>
      <c r="G30" s="26">
        <v>513</v>
      </c>
      <c r="H30" s="26">
        <v>1096</v>
      </c>
      <c r="I30" s="26">
        <f t="shared" si="1"/>
        <v>1609</v>
      </c>
      <c r="J30" s="29">
        <f t="shared" si="2"/>
        <v>0.43021390374331553</v>
      </c>
      <c r="K30" s="3">
        <f t="shared" si="3"/>
        <v>1065.5</v>
      </c>
      <c r="L30" s="26">
        <f t="shared" si="4"/>
        <v>2131</v>
      </c>
      <c r="M30" s="45"/>
    </row>
    <row r="31" spans="1:13" ht="15.75" x14ac:dyDescent="0.25">
      <c r="A31" s="1">
        <v>24</v>
      </c>
      <c r="B31" s="27" t="s">
        <v>7</v>
      </c>
      <c r="C31" s="26">
        <v>6630</v>
      </c>
      <c r="D31" s="26">
        <v>1846</v>
      </c>
      <c r="E31" s="26">
        <v>1839</v>
      </c>
      <c r="F31" s="28">
        <f t="shared" si="0"/>
        <v>3685</v>
      </c>
      <c r="G31" s="26">
        <v>1419</v>
      </c>
      <c r="H31" s="26">
        <v>1402</v>
      </c>
      <c r="I31" s="26">
        <f t="shared" si="1"/>
        <v>2821</v>
      </c>
      <c r="J31" s="29">
        <f t="shared" si="2"/>
        <v>0.42549019607843136</v>
      </c>
      <c r="K31" s="3">
        <f t="shared" si="3"/>
        <v>1904.5</v>
      </c>
      <c r="L31" s="26">
        <f t="shared" si="4"/>
        <v>3809</v>
      </c>
      <c r="M31" s="45"/>
    </row>
    <row r="32" spans="1:13" ht="15.75" x14ac:dyDescent="0.25">
      <c r="A32" s="1">
        <v>25</v>
      </c>
      <c r="B32" s="27" t="s">
        <v>18</v>
      </c>
      <c r="C32" s="26">
        <v>4699</v>
      </c>
      <c r="D32" s="26">
        <v>796</v>
      </c>
      <c r="E32" s="26">
        <v>1704</v>
      </c>
      <c r="F32" s="28">
        <f t="shared" si="0"/>
        <v>2500</v>
      </c>
      <c r="G32" s="26">
        <v>643</v>
      </c>
      <c r="H32" s="26">
        <v>1343</v>
      </c>
      <c r="I32" s="26">
        <f t="shared" si="1"/>
        <v>1986</v>
      </c>
      <c r="J32" s="29">
        <f t="shared" si="2"/>
        <v>0.42264311555650136</v>
      </c>
      <c r="K32" s="3">
        <f t="shared" si="3"/>
        <v>1356.5</v>
      </c>
      <c r="L32" s="26">
        <f t="shared" si="4"/>
        <v>2713</v>
      </c>
      <c r="M32" s="45"/>
    </row>
    <row r="33" spans="1:13" ht="15.75" x14ac:dyDescent="0.25">
      <c r="A33" s="1">
        <v>26</v>
      </c>
      <c r="B33" s="27" t="s">
        <v>17</v>
      </c>
      <c r="C33" s="26">
        <v>3708</v>
      </c>
      <c r="D33" s="26">
        <v>989</v>
      </c>
      <c r="E33" s="26">
        <v>1206</v>
      </c>
      <c r="F33" s="28">
        <f t="shared" si="0"/>
        <v>2195</v>
      </c>
      <c r="G33" s="26">
        <v>651</v>
      </c>
      <c r="H33" s="26">
        <v>871</v>
      </c>
      <c r="I33" s="26">
        <f t="shared" si="1"/>
        <v>1522</v>
      </c>
      <c r="J33" s="29">
        <f t="shared" si="2"/>
        <v>0.41046386192017259</v>
      </c>
      <c r="K33" s="3">
        <f t="shared" si="3"/>
        <v>1093</v>
      </c>
      <c r="L33" s="26">
        <f t="shared" si="4"/>
        <v>2186</v>
      </c>
      <c r="M33" s="45"/>
    </row>
    <row r="34" spans="1:13" ht="15.75" x14ac:dyDescent="0.25">
      <c r="A34" s="1">
        <v>27</v>
      </c>
      <c r="B34" s="27" t="s">
        <v>1</v>
      </c>
      <c r="C34" s="26">
        <v>11328</v>
      </c>
      <c r="D34" s="26">
        <v>246</v>
      </c>
      <c r="E34" s="26">
        <v>5664</v>
      </c>
      <c r="F34" s="28">
        <f t="shared" si="0"/>
        <v>5910</v>
      </c>
      <c r="G34" s="26">
        <v>157</v>
      </c>
      <c r="H34" s="26">
        <v>4390</v>
      </c>
      <c r="I34" s="26">
        <f t="shared" si="1"/>
        <v>4547</v>
      </c>
      <c r="J34" s="29">
        <f t="shared" si="2"/>
        <v>0.40139477401129942</v>
      </c>
      <c r="K34" s="3">
        <f t="shared" si="3"/>
        <v>3390.5</v>
      </c>
      <c r="L34" s="26">
        <f t="shared" si="4"/>
        <v>6781</v>
      </c>
      <c r="M34" s="45"/>
    </row>
    <row r="35" spans="1:13" ht="15.75" x14ac:dyDescent="0.25">
      <c r="A35" s="1">
        <v>28</v>
      </c>
      <c r="B35" s="27" t="s">
        <v>5</v>
      </c>
      <c r="C35" s="26">
        <v>5677</v>
      </c>
      <c r="D35" s="26">
        <v>242</v>
      </c>
      <c r="E35" s="26">
        <v>2617</v>
      </c>
      <c r="F35" s="28">
        <f t="shared" si="0"/>
        <v>2859</v>
      </c>
      <c r="G35" s="26">
        <v>205</v>
      </c>
      <c r="H35" s="26">
        <v>1931</v>
      </c>
      <c r="I35" s="26">
        <f t="shared" si="1"/>
        <v>2136</v>
      </c>
      <c r="J35" s="29">
        <f t="shared" si="2"/>
        <v>0.37625506429452177</v>
      </c>
      <c r="K35" s="3">
        <f t="shared" si="3"/>
        <v>1770.5</v>
      </c>
      <c r="L35" s="26">
        <f t="shared" si="4"/>
        <v>3541</v>
      </c>
      <c r="M35" s="45"/>
    </row>
    <row r="36" spans="1:13" ht="15.75" x14ac:dyDescent="0.25">
      <c r="A36" s="1">
        <v>29</v>
      </c>
      <c r="B36" s="27" t="s">
        <v>20</v>
      </c>
      <c r="C36" s="26">
        <v>8739</v>
      </c>
      <c r="D36" s="26">
        <v>473</v>
      </c>
      <c r="E36" s="26">
        <v>4336</v>
      </c>
      <c r="F36" s="28">
        <f t="shared" si="0"/>
        <v>4809</v>
      </c>
      <c r="G36" s="26">
        <v>300</v>
      </c>
      <c r="H36" s="26">
        <v>2912</v>
      </c>
      <c r="I36" s="26">
        <f t="shared" si="1"/>
        <v>3212</v>
      </c>
      <c r="J36" s="29">
        <f t="shared" si="2"/>
        <v>0.36754777434489072</v>
      </c>
      <c r="K36" s="3">
        <f t="shared" si="3"/>
        <v>2763.5</v>
      </c>
      <c r="L36" s="26">
        <f t="shared" si="4"/>
        <v>5527</v>
      </c>
      <c r="M36" s="45"/>
    </row>
    <row r="37" spans="1:13" ht="15.75" x14ac:dyDescent="0.25">
      <c r="A37" s="1">
        <v>30</v>
      </c>
      <c r="B37" s="27" t="s">
        <v>9</v>
      </c>
      <c r="C37" s="26">
        <v>7526</v>
      </c>
      <c r="D37" s="26">
        <v>352</v>
      </c>
      <c r="E37" s="26">
        <v>3137</v>
      </c>
      <c r="F37" s="28">
        <f t="shared" si="0"/>
        <v>3489</v>
      </c>
      <c r="G37" s="26">
        <v>216</v>
      </c>
      <c r="H37" s="26">
        <v>2304</v>
      </c>
      <c r="I37" s="26">
        <f t="shared" si="1"/>
        <v>2520</v>
      </c>
      <c r="J37" s="29">
        <f t="shared" si="2"/>
        <v>0.33483922402338562</v>
      </c>
      <c r="K37" s="3">
        <f t="shared" si="3"/>
        <v>2503</v>
      </c>
      <c r="L37" s="26">
        <f t="shared" si="4"/>
        <v>5006</v>
      </c>
      <c r="M37" s="45"/>
    </row>
    <row r="38" spans="1:13" ht="15.75" x14ac:dyDescent="0.25">
      <c r="A38" s="1">
        <v>31</v>
      </c>
      <c r="B38" s="27" t="s">
        <v>2</v>
      </c>
      <c r="C38" s="26">
        <v>5057</v>
      </c>
      <c r="D38" s="26">
        <v>468</v>
      </c>
      <c r="E38" s="26">
        <v>2618</v>
      </c>
      <c r="F38" s="28">
        <f t="shared" si="0"/>
        <v>3086</v>
      </c>
      <c r="G38" s="26">
        <v>229</v>
      </c>
      <c r="H38" s="26">
        <v>1229</v>
      </c>
      <c r="I38" s="26">
        <f t="shared" si="1"/>
        <v>1458</v>
      </c>
      <c r="J38" s="29">
        <f t="shared" si="2"/>
        <v>0.28831322918726515</v>
      </c>
      <c r="K38" s="3">
        <f t="shared" si="3"/>
        <v>1799.5</v>
      </c>
      <c r="L38" s="26">
        <f t="shared" si="4"/>
        <v>3599</v>
      </c>
      <c r="M38" s="45"/>
    </row>
    <row r="39" spans="1:13" ht="15.75" x14ac:dyDescent="0.25">
      <c r="A39" s="156" t="s">
        <v>32</v>
      </c>
      <c r="B39" s="156"/>
      <c r="C39" s="37">
        <f>SUM(C8:C38)</f>
        <v>151176</v>
      </c>
      <c r="D39" s="7">
        <f t="shared" ref="D39:I39" si="5">SUM(D8:D38)</f>
        <v>23203</v>
      </c>
      <c r="E39" s="7">
        <f t="shared" si="5"/>
        <v>78776</v>
      </c>
      <c r="F39" s="8">
        <f>SUM(F8:F38)</f>
        <v>101979</v>
      </c>
      <c r="G39" s="7">
        <f t="shared" si="5"/>
        <v>18108</v>
      </c>
      <c r="H39" s="7">
        <f t="shared" si="5"/>
        <v>62265</v>
      </c>
      <c r="I39" s="7">
        <f t="shared" si="5"/>
        <v>80373</v>
      </c>
      <c r="J39" s="14">
        <f t="shared" ref="J39" si="6">I39/C39</f>
        <v>0.53165184949992061</v>
      </c>
      <c r="K39" s="8">
        <f>SUM(K9:K38)</f>
        <v>35410.5</v>
      </c>
      <c r="L39" s="7">
        <f>SUM(L8:L38)</f>
        <v>70821</v>
      </c>
      <c r="M39" s="45"/>
    </row>
  </sheetData>
  <sortState ref="A8:M38">
    <sortCondition descending="1" ref="J8:J38"/>
  </sortState>
  <mergeCells count="14">
    <mergeCell ref="M5:M7"/>
    <mergeCell ref="D6:F6"/>
    <mergeCell ref="G6:I6"/>
    <mergeCell ref="A39:B39"/>
    <mergeCell ref="A2:L2"/>
    <mergeCell ref="A3:L3"/>
    <mergeCell ref="A4:L4"/>
    <mergeCell ref="A5:A7"/>
    <mergeCell ref="B5:B7"/>
    <mergeCell ref="C5:C7"/>
    <mergeCell ref="D5:I5"/>
    <mergeCell ref="J5:J7"/>
    <mergeCell ref="K5:K7"/>
    <mergeCell ref="L5:L7"/>
  </mergeCells>
  <pageMargins left="0.7" right="0.7" top="0.75" bottom="0.75" header="0.3" footer="0.3"/>
  <pageSetup paperSize="9" scale="89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9"/>
  <sheetViews>
    <sheetView topLeftCell="A24" workbookViewId="0">
      <selection activeCell="P38" sqref="A1:XFD1048576"/>
    </sheetView>
  </sheetViews>
  <sheetFormatPr defaultRowHeight="12.75" x14ac:dyDescent="0.2"/>
  <cols>
    <col min="2" max="2" width="14.5703125" customWidth="1"/>
    <col min="3" max="3" width="11.7109375" customWidth="1"/>
    <col min="4" max="4" width="12.140625" customWidth="1"/>
    <col min="5" max="6" width="11.5703125" customWidth="1"/>
    <col min="7" max="7" width="11.140625" customWidth="1"/>
    <col min="8" max="8" width="10.7109375" customWidth="1"/>
    <col min="9" max="9" width="11.85546875" customWidth="1"/>
    <col min="10" max="10" width="12.7109375" customWidth="1"/>
    <col min="11" max="11" width="14.42578125" customWidth="1"/>
  </cols>
  <sheetData>
    <row r="2" spans="1:13" ht="11.25" customHeight="1" x14ac:dyDescent="0.2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1:13" ht="65.25" customHeight="1" x14ac:dyDescent="0.2">
      <c r="A3" s="152" t="s">
        <v>52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</row>
    <row r="4" spans="1:13" ht="16.5" x14ac:dyDescent="0.2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</row>
    <row r="5" spans="1:13" ht="22.5" customHeight="1" x14ac:dyDescent="0.2">
      <c r="A5" s="153" t="s">
        <v>0</v>
      </c>
      <c r="B5" s="153" t="s">
        <v>33</v>
      </c>
      <c r="C5" s="153" t="s">
        <v>39</v>
      </c>
      <c r="D5" s="156" t="s">
        <v>34</v>
      </c>
      <c r="E5" s="156"/>
      <c r="F5" s="156"/>
      <c r="G5" s="156"/>
      <c r="H5" s="156"/>
      <c r="I5" s="156"/>
      <c r="J5" s="153" t="s">
        <v>40</v>
      </c>
      <c r="K5" s="151" t="s">
        <v>44</v>
      </c>
      <c r="L5" s="151" t="s">
        <v>45</v>
      </c>
      <c r="M5" s="157" t="s">
        <v>50</v>
      </c>
    </row>
    <row r="6" spans="1:13" ht="48.75" customHeight="1" x14ac:dyDescent="0.2">
      <c r="A6" s="154"/>
      <c r="B6" s="154"/>
      <c r="C6" s="154"/>
      <c r="D6" s="151" t="s">
        <v>35</v>
      </c>
      <c r="E6" s="151"/>
      <c r="F6" s="151"/>
      <c r="G6" s="151" t="s">
        <v>36</v>
      </c>
      <c r="H6" s="151"/>
      <c r="I6" s="151"/>
      <c r="J6" s="154"/>
      <c r="K6" s="151"/>
      <c r="L6" s="151"/>
      <c r="M6" s="157"/>
    </row>
    <row r="7" spans="1:13" ht="63" x14ac:dyDescent="0.2">
      <c r="A7" s="155"/>
      <c r="B7" s="155"/>
      <c r="C7" s="155"/>
      <c r="D7" s="9" t="s">
        <v>41</v>
      </c>
      <c r="E7" s="36" t="s">
        <v>42</v>
      </c>
      <c r="F7" s="36" t="s">
        <v>43</v>
      </c>
      <c r="G7" s="36" t="s">
        <v>38</v>
      </c>
      <c r="H7" s="36" t="s">
        <v>37</v>
      </c>
      <c r="I7" s="36" t="s">
        <v>43</v>
      </c>
      <c r="J7" s="155"/>
      <c r="K7" s="151"/>
      <c r="L7" s="151"/>
      <c r="M7" s="157"/>
    </row>
    <row r="8" spans="1:13" ht="15.75" x14ac:dyDescent="0.25">
      <c r="A8" s="46">
        <v>1</v>
      </c>
      <c r="B8" s="47" t="s">
        <v>27</v>
      </c>
      <c r="C8" s="46">
        <v>1884</v>
      </c>
      <c r="D8" s="46">
        <v>116</v>
      </c>
      <c r="E8" s="46">
        <v>2074</v>
      </c>
      <c r="F8" s="48">
        <f t="shared" ref="F8:F38" si="0">SUM(D8:E8)</f>
        <v>2190</v>
      </c>
      <c r="G8" s="46">
        <v>86</v>
      </c>
      <c r="H8" s="46">
        <v>1830</v>
      </c>
      <c r="I8" s="46">
        <f t="shared" ref="I8:I38" si="1">SUM(G8:H8)</f>
        <v>1916</v>
      </c>
      <c r="J8" s="49">
        <f t="shared" ref="J8:J38" si="2">I8/C8</f>
        <v>1.0169851380042463</v>
      </c>
      <c r="K8" s="48">
        <v>0</v>
      </c>
      <c r="L8" s="50">
        <v>0</v>
      </c>
      <c r="M8" s="51">
        <f>I8-C8</f>
        <v>32</v>
      </c>
    </row>
    <row r="9" spans="1:13" ht="15.75" x14ac:dyDescent="0.25">
      <c r="A9" s="52">
        <v>2</v>
      </c>
      <c r="B9" s="53" t="s">
        <v>29</v>
      </c>
      <c r="C9" s="52">
        <v>2116</v>
      </c>
      <c r="D9" s="52">
        <v>384</v>
      </c>
      <c r="E9" s="52">
        <v>1832</v>
      </c>
      <c r="F9" s="54">
        <f t="shared" si="0"/>
        <v>2216</v>
      </c>
      <c r="G9" s="52">
        <v>352</v>
      </c>
      <c r="H9" s="52">
        <v>1727</v>
      </c>
      <c r="I9" s="52">
        <f t="shared" si="1"/>
        <v>2079</v>
      </c>
      <c r="J9" s="55">
        <f t="shared" si="2"/>
        <v>0.98251417769376181</v>
      </c>
      <c r="K9" s="54">
        <f t="shared" ref="K9:K38" si="3">L9/1</f>
        <v>37</v>
      </c>
      <c r="L9" s="56">
        <f t="shared" ref="L9:L38" si="4">C9-I9</f>
        <v>37</v>
      </c>
      <c r="M9" s="57"/>
    </row>
    <row r="10" spans="1:13" ht="15.75" x14ac:dyDescent="0.25">
      <c r="A10" s="52">
        <v>3</v>
      </c>
      <c r="B10" s="53" t="s">
        <v>30</v>
      </c>
      <c r="C10" s="52">
        <v>2402</v>
      </c>
      <c r="D10" s="52">
        <v>86</v>
      </c>
      <c r="E10" s="52">
        <v>2736</v>
      </c>
      <c r="F10" s="54">
        <f t="shared" si="0"/>
        <v>2822</v>
      </c>
      <c r="G10" s="52">
        <v>54</v>
      </c>
      <c r="H10" s="52">
        <v>2302</v>
      </c>
      <c r="I10" s="52">
        <f t="shared" si="1"/>
        <v>2356</v>
      </c>
      <c r="J10" s="55">
        <f t="shared" si="2"/>
        <v>0.98084929225645301</v>
      </c>
      <c r="K10" s="54">
        <f t="shared" si="3"/>
        <v>46</v>
      </c>
      <c r="L10" s="56">
        <f t="shared" si="4"/>
        <v>46</v>
      </c>
      <c r="M10" s="57"/>
    </row>
    <row r="11" spans="1:13" ht="15.75" x14ac:dyDescent="0.25">
      <c r="A11" s="52">
        <v>4</v>
      </c>
      <c r="B11" s="53" t="s">
        <v>31</v>
      </c>
      <c r="C11" s="52">
        <v>3557</v>
      </c>
      <c r="D11" s="52">
        <v>1251</v>
      </c>
      <c r="E11" s="52">
        <v>2246</v>
      </c>
      <c r="F11" s="54">
        <f t="shared" si="0"/>
        <v>3497</v>
      </c>
      <c r="G11" s="52">
        <v>1175</v>
      </c>
      <c r="H11" s="52">
        <v>2068</v>
      </c>
      <c r="I11" s="52">
        <f t="shared" si="1"/>
        <v>3243</v>
      </c>
      <c r="J11" s="55">
        <f t="shared" si="2"/>
        <v>0.91172336238403151</v>
      </c>
      <c r="K11" s="54">
        <f t="shared" si="3"/>
        <v>314</v>
      </c>
      <c r="L11" s="56">
        <f t="shared" si="4"/>
        <v>314</v>
      </c>
      <c r="M11" s="57"/>
    </row>
    <row r="12" spans="1:13" ht="15.75" x14ac:dyDescent="0.25">
      <c r="A12" s="15">
        <v>5</v>
      </c>
      <c r="B12" s="16" t="s">
        <v>28</v>
      </c>
      <c r="C12" s="15">
        <v>3189</v>
      </c>
      <c r="D12" s="15">
        <v>167</v>
      </c>
      <c r="E12" s="15">
        <v>2686</v>
      </c>
      <c r="F12" s="17">
        <f t="shared" si="0"/>
        <v>2853</v>
      </c>
      <c r="G12" s="15">
        <v>151</v>
      </c>
      <c r="H12" s="15">
        <v>2316</v>
      </c>
      <c r="I12" s="15">
        <f t="shared" si="1"/>
        <v>2467</v>
      </c>
      <c r="J12" s="18">
        <f t="shared" si="2"/>
        <v>0.77359673878958923</v>
      </c>
      <c r="K12" s="17">
        <f t="shared" si="3"/>
        <v>722</v>
      </c>
      <c r="L12" s="19">
        <f t="shared" si="4"/>
        <v>722</v>
      </c>
      <c r="M12" s="59"/>
    </row>
    <row r="13" spans="1:13" ht="15.75" x14ac:dyDescent="0.25">
      <c r="A13" s="15">
        <v>6</v>
      </c>
      <c r="B13" s="16" t="s">
        <v>26</v>
      </c>
      <c r="C13" s="15">
        <v>1519</v>
      </c>
      <c r="D13" s="15">
        <v>364</v>
      </c>
      <c r="E13" s="15">
        <v>936</v>
      </c>
      <c r="F13" s="17">
        <f t="shared" si="0"/>
        <v>1300</v>
      </c>
      <c r="G13" s="15">
        <v>354</v>
      </c>
      <c r="H13" s="15">
        <v>798</v>
      </c>
      <c r="I13" s="15">
        <f t="shared" si="1"/>
        <v>1152</v>
      </c>
      <c r="J13" s="18">
        <f t="shared" si="2"/>
        <v>0.75839368005266627</v>
      </c>
      <c r="K13" s="17">
        <f t="shared" si="3"/>
        <v>367</v>
      </c>
      <c r="L13" s="19">
        <f t="shared" si="4"/>
        <v>367</v>
      </c>
      <c r="M13" s="59"/>
    </row>
    <row r="14" spans="1:13" ht="15.75" x14ac:dyDescent="0.25">
      <c r="A14" s="15">
        <v>7</v>
      </c>
      <c r="B14" s="38" t="s">
        <v>13</v>
      </c>
      <c r="C14" s="39">
        <v>4210</v>
      </c>
      <c r="D14" s="39">
        <v>136</v>
      </c>
      <c r="E14" s="39">
        <v>3885</v>
      </c>
      <c r="F14" s="40">
        <f t="shared" si="0"/>
        <v>4021</v>
      </c>
      <c r="G14" s="39">
        <v>87</v>
      </c>
      <c r="H14" s="39">
        <v>2898</v>
      </c>
      <c r="I14" s="39">
        <f t="shared" si="1"/>
        <v>2985</v>
      </c>
      <c r="J14" s="41">
        <f t="shared" si="2"/>
        <v>0.70902612826603328</v>
      </c>
      <c r="K14" s="17">
        <f t="shared" si="3"/>
        <v>1225</v>
      </c>
      <c r="L14" s="39">
        <f t="shared" si="4"/>
        <v>1225</v>
      </c>
      <c r="M14" s="59"/>
    </row>
    <row r="15" spans="1:13" ht="15.75" x14ac:dyDescent="0.25">
      <c r="A15" s="15">
        <v>8</v>
      </c>
      <c r="B15" s="16" t="s">
        <v>14</v>
      </c>
      <c r="C15" s="15">
        <v>3681</v>
      </c>
      <c r="D15" s="15">
        <v>653</v>
      </c>
      <c r="E15" s="15">
        <v>2360</v>
      </c>
      <c r="F15" s="17">
        <f t="shared" si="0"/>
        <v>3013</v>
      </c>
      <c r="G15" s="15">
        <v>495</v>
      </c>
      <c r="H15" s="15">
        <v>2018</v>
      </c>
      <c r="I15" s="15">
        <f t="shared" si="1"/>
        <v>2513</v>
      </c>
      <c r="J15" s="18">
        <f t="shared" si="2"/>
        <v>0.6826949198587341</v>
      </c>
      <c r="K15" s="17">
        <f t="shared" si="3"/>
        <v>1168</v>
      </c>
      <c r="L15" s="19">
        <f t="shared" si="4"/>
        <v>1168</v>
      </c>
      <c r="M15" s="59"/>
    </row>
    <row r="16" spans="1:13" ht="15.75" x14ac:dyDescent="0.25">
      <c r="A16" s="15">
        <v>9</v>
      </c>
      <c r="B16" s="16" t="s">
        <v>24</v>
      </c>
      <c r="C16" s="15">
        <v>2646</v>
      </c>
      <c r="D16" s="15">
        <v>876</v>
      </c>
      <c r="E16" s="15">
        <v>1268</v>
      </c>
      <c r="F16" s="17">
        <f t="shared" si="0"/>
        <v>2144</v>
      </c>
      <c r="G16" s="15">
        <v>743</v>
      </c>
      <c r="H16" s="15">
        <v>1057</v>
      </c>
      <c r="I16" s="15">
        <f t="shared" si="1"/>
        <v>1800</v>
      </c>
      <c r="J16" s="18">
        <f t="shared" si="2"/>
        <v>0.68027210884353739</v>
      </c>
      <c r="K16" s="17">
        <f t="shared" si="3"/>
        <v>846</v>
      </c>
      <c r="L16" s="19">
        <f t="shared" si="4"/>
        <v>846</v>
      </c>
      <c r="M16" s="59"/>
    </row>
    <row r="17" spans="1:13" ht="15.75" x14ac:dyDescent="0.25">
      <c r="A17" s="15">
        <v>10</v>
      </c>
      <c r="B17" s="16" t="s">
        <v>15</v>
      </c>
      <c r="C17" s="15">
        <v>2908</v>
      </c>
      <c r="D17" s="15">
        <v>756</v>
      </c>
      <c r="E17" s="15">
        <v>1745</v>
      </c>
      <c r="F17" s="17">
        <f t="shared" si="0"/>
        <v>2501</v>
      </c>
      <c r="G17" s="15">
        <v>590</v>
      </c>
      <c r="H17" s="15">
        <v>1383</v>
      </c>
      <c r="I17" s="15">
        <f t="shared" si="1"/>
        <v>1973</v>
      </c>
      <c r="J17" s="18">
        <f t="shared" si="2"/>
        <v>0.67847317744154056</v>
      </c>
      <c r="K17" s="17">
        <f t="shared" si="3"/>
        <v>935</v>
      </c>
      <c r="L17" s="19">
        <f t="shared" si="4"/>
        <v>935</v>
      </c>
      <c r="M17" s="59"/>
    </row>
    <row r="18" spans="1:13" ht="15.75" x14ac:dyDescent="0.25">
      <c r="A18" s="15">
        <v>11</v>
      </c>
      <c r="B18" s="16" t="s">
        <v>25</v>
      </c>
      <c r="C18" s="15">
        <v>3939</v>
      </c>
      <c r="D18" s="15">
        <v>1174</v>
      </c>
      <c r="E18" s="15">
        <v>1724</v>
      </c>
      <c r="F18" s="17">
        <f t="shared" si="0"/>
        <v>2898</v>
      </c>
      <c r="G18" s="15">
        <v>1113</v>
      </c>
      <c r="H18" s="15">
        <v>1558</v>
      </c>
      <c r="I18" s="15">
        <f t="shared" si="1"/>
        <v>2671</v>
      </c>
      <c r="J18" s="18">
        <f t="shared" si="2"/>
        <v>0.67809088601167811</v>
      </c>
      <c r="K18" s="17">
        <f t="shared" si="3"/>
        <v>1268</v>
      </c>
      <c r="L18" s="19">
        <f t="shared" si="4"/>
        <v>1268</v>
      </c>
      <c r="M18" s="59"/>
    </row>
    <row r="19" spans="1:13" ht="15.75" x14ac:dyDescent="0.25">
      <c r="A19" s="15">
        <v>12</v>
      </c>
      <c r="B19" s="38" t="s">
        <v>8</v>
      </c>
      <c r="C19" s="39">
        <v>10056</v>
      </c>
      <c r="D19" s="39">
        <v>2816</v>
      </c>
      <c r="E19" s="39">
        <v>4475</v>
      </c>
      <c r="F19" s="40">
        <f t="shared" si="0"/>
        <v>7291</v>
      </c>
      <c r="G19" s="39">
        <v>2391</v>
      </c>
      <c r="H19" s="39">
        <v>3769</v>
      </c>
      <c r="I19" s="39">
        <f t="shared" si="1"/>
        <v>6160</v>
      </c>
      <c r="J19" s="41">
        <f t="shared" si="2"/>
        <v>0.61256961018297529</v>
      </c>
      <c r="K19" s="17">
        <f t="shared" si="3"/>
        <v>3896</v>
      </c>
      <c r="L19" s="39">
        <f t="shared" si="4"/>
        <v>3896</v>
      </c>
      <c r="M19" s="59"/>
    </row>
    <row r="20" spans="1:13" ht="15.75" x14ac:dyDescent="0.25">
      <c r="A20" s="15">
        <v>13</v>
      </c>
      <c r="B20" s="38" t="s">
        <v>11</v>
      </c>
      <c r="C20" s="39">
        <v>5697</v>
      </c>
      <c r="D20" s="39">
        <v>546</v>
      </c>
      <c r="E20" s="39">
        <v>3753</v>
      </c>
      <c r="F20" s="40">
        <f t="shared" si="0"/>
        <v>4299</v>
      </c>
      <c r="G20" s="39">
        <v>285</v>
      </c>
      <c r="H20" s="39">
        <v>3170</v>
      </c>
      <c r="I20" s="39">
        <f t="shared" si="1"/>
        <v>3455</v>
      </c>
      <c r="J20" s="41">
        <f t="shared" si="2"/>
        <v>0.60645954010882919</v>
      </c>
      <c r="K20" s="17">
        <f t="shared" si="3"/>
        <v>2242</v>
      </c>
      <c r="L20" s="39">
        <f t="shared" si="4"/>
        <v>2242</v>
      </c>
      <c r="M20" s="59"/>
    </row>
    <row r="21" spans="1:13" ht="15.75" x14ac:dyDescent="0.25">
      <c r="A21" s="15">
        <v>14</v>
      </c>
      <c r="B21" s="16" t="s">
        <v>6</v>
      </c>
      <c r="C21" s="15">
        <v>4960</v>
      </c>
      <c r="D21" s="15">
        <v>662</v>
      </c>
      <c r="E21" s="15">
        <v>3129</v>
      </c>
      <c r="F21" s="17">
        <f t="shared" si="0"/>
        <v>3791</v>
      </c>
      <c r="G21" s="15">
        <v>489</v>
      </c>
      <c r="H21" s="15">
        <v>2432</v>
      </c>
      <c r="I21" s="15">
        <f t="shared" si="1"/>
        <v>2921</v>
      </c>
      <c r="J21" s="18">
        <f t="shared" si="2"/>
        <v>0.58891129032258061</v>
      </c>
      <c r="K21" s="17">
        <f t="shared" si="3"/>
        <v>2039</v>
      </c>
      <c r="L21" s="19">
        <f t="shared" si="4"/>
        <v>2039</v>
      </c>
      <c r="M21" s="59"/>
    </row>
    <row r="22" spans="1:13" ht="15.75" x14ac:dyDescent="0.25">
      <c r="A22" s="15">
        <v>15</v>
      </c>
      <c r="B22" s="16" t="s">
        <v>22</v>
      </c>
      <c r="C22" s="15">
        <v>7859</v>
      </c>
      <c r="D22" s="15">
        <v>1750</v>
      </c>
      <c r="E22" s="15">
        <v>3893</v>
      </c>
      <c r="F22" s="17">
        <f t="shared" si="0"/>
        <v>5643</v>
      </c>
      <c r="G22" s="15">
        <v>1611</v>
      </c>
      <c r="H22" s="15">
        <v>2996</v>
      </c>
      <c r="I22" s="15">
        <f t="shared" si="1"/>
        <v>4607</v>
      </c>
      <c r="J22" s="18">
        <f t="shared" si="2"/>
        <v>0.58620689655172409</v>
      </c>
      <c r="K22" s="17">
        <f t="shared" si="3"/>
        <v>3252</v>
      </c>
      <c r="L22" s="19">
        <f t="shared" si="4"/>
        <v>3252</v>
      </c>
      <c r="M22" s="59"/>
    </row>
    <row r="23" spans="1:13" ht="15.75" x14ac:dyDescent="0.25">
      <c r="A23" s="15">
        <v>16</v>
      </c>
      <c r="B23" s="38" t="s">
        <v>16</v>
      </c>
      <c r="C23" s="39">
        <v>6223</v>
      </c>
      <c r="D23" s="39">
        <v>356</v>
      </c>
      <c r="E23" s="39">
        <v>4187</v>
      </c>
      <c r="F23" s="40">
        <f t="shared" si="0"/>
        <v>4543</v>
      </c>
      <c r="G23" s="39">
        <v>254</v>
      </c>
      <c r="H23" s="39">
        <v>3368</v>
      </c>
      <c r="I23" s="39">
        <f t="shared" si="1"/>
        <v>3622</v>
      </c>
      <c r="J23" s="41">
        <f t="shared" si="2"/>
        <v>0.58203438855857303</v>
      </c>
      <c r="K23" s="17">
        <f t="shared" si="3"/>
        <v>2601</v>
      </c>
      <c r="L23" s="39">
        <f t="shared" si="4"/>
        <v>2601</v>
      </c>
      <c r="M23" s="59"/>
    </row>
    <row r="24" spans="1:13" ht="15.75" x14ac:dyDescent="0.25">
      <c r="A24" s="15">
        <v>17</v>
      </c>
      <c r="B24" s="16" t="s">
        <v>23</v>
      </c>
      <c r="C24" s="15">
        <v>3530</v>
      </c>
      <c r="D24" s="15">
        <v>960</v>
      </c>
      <c r="E24" s="15">
        <v>1657</v>
      </c>
      <c r="F24" s="17">
        <f t="shared" si="0"/>
        <v>2617</v>
      </c>
      <c r="G24" s="15">
        <v>747</v>
      </c>
      <c r="H24" s="15">
        <v>1283</v>
      </c>
      <c r="I24" s="15">
        <f t="shared" si="1"/>
        <v>2030</v>
      </c>
      <c r="J24" s="18">
        <f t="shared" si="2"/>
        <v>0.57507082152974509</v>
      </c>
      <c r="K24" s="17">
        <f t="shared" si="3"/>
        <v>1500</v>
      </c>
      <c r="L24" s="19">
        <f t="shared" si="4"/>
        <v>1500</v>
      </c>
      <c r="M24" s="59"/>
    </row>
    <row r="25" spans="1:13" ht="15.75" x14ac:dyDescent="0.25">
      <c r="A25" s="15">
        <v>18</v>
      </c>
      <c r="B25" s="16" t="s">
        <v>21</v>
      </c>
      <c r="C25" s="15">
        <v>3819</v>
      </c>
      <c r="D25" s="15">
        <v>375</v>
      </c>
      <c r="E25" s="15">
        <v>2317</v>
      </c>
      <c r="F25" s="17">
        <f t="shared" si="0"/>
        <v>2692</v>
      </c>
      <c r="G25" s="15">
        <v>167</v>
      </c>
      <c r="H25" s="15">
        <v>1991</v>
      </c>
      <c r="I25" s="15">
        <f t="shared" si="1"/>
        <v>2158</v>
      </c>
      <c r="J25" s="18">
        <f t="shared" si="2"/>
        <v>0.5650693898926421</v>
      </c>
      <c r="K25" s="17">
        <f t="shared" si="3"/>
        <v>1661</v>
      </c>
      <c r="L25" s="19">
        <f t="shared" si="4"/>
        <v>1661</v>
      </c>
      <c r="M25" s="59"/>
    </row>
    <row r="26" spans="1:13" ht="15.75" x14ac:dyDescent="0.25">
      <c r="A26" s="15">
        <v>19</v>
      </c>
      <c r="B26" s="38" t="s">
        <v>3</v>
      </c>
      <c r="C26" s="39">
        <v>5448</v>
      </c>
      <c r="D26" s="39">
        <v>236</v>
      </c>
      <c r="E26" s="39">
        <v>3744</v>
      </c>
      <c r="F26" s="40">
        <f t="shared" si="0"/>
        <v>3980</v>
      </c>
      <c r="G26" s="39">
        <v>168</v>
      </c>
      <c r="H26" s="39">
        <v>2721</v>
      </c>
      <c r="I26" s="39">
        <f t="shared" si="1"/>
        <v>2889</v>
      </c>
      <c r="J26" s="41">
        <f t="shared" si="2"/>
        <v>0.53028634361233484</v>
      </c>
      <c r="K26" s="17">
        <f t="shared" si="3"/>
        <v>2559</v>
      </c>
      <c r="L26" s="39">
        <f t="shared" si="4"/>
        <v>2559</v>
      </c>
      <c r="M26" s="59"/>
    </row>
    <row r="27" spans="1:13" ht="15.75" x14ac:dyDescent="0.25">
      <c r="A27" s="15">
        <v>20</v>
      </c>
      <c r="B27" s="16" t="s">
        <v>12</v>
      </c>
      <c r="C27" s="15">
        <v>3697</v>
      </c>
      <c r="D27" s="15">
        <v>951</v>
      </c>
      <c r="E27" s="15">
        <v>1751</v>
      </c>
      <c r="F27" s="17">
        <f t="shared" si="0"/>
        <v>2702</v>
      </c>
      <c r="G27" s="15">
        <v>565</v>
      </c>
      <c r="H27" s="15">
        <v>1339</v>
      </c>
      <c r="I27" s="15">
        <f t="shared" si="1"/>
        <v>1904</v>
      </c>
      <c r="J27" s="18">
        <f t="shared" si="2"/>
        <v>0.51501217203137684</v>
      </c>
      <c r="K27" s="17">
        <f t="shared" si="3"/>
        <v>1793</v>
      </c>
      <c r="L27" s="19">
        <f t="shared" si="4"/>
        <v>1793</v>
      </c>
      <c r="M27" s="59"/>
    </row>
    <row r="28" spans="1:13" ht="15.75" x14ac:dyDescent="0.25">
      <c r="A28" s="1">
        <v>21</v>
      </c>
      <c r="B28" s="27" t="s">
        <v>19</v>
      </c>
      <c r="C28" s="26">
        <v>6342</v>
      </c>
      <c r="D28" s="26">
        <v>1032</v>
      </c>
      <c r="E28" s="26">
        <v>3012</v>
      </c>
      <c r="F28" s="28">
        <f t="shared" si="0"/>
        <v>4044</v>
      </c>
      <c r="G28" s="26">
        <v>819</v>
      </c>
      <c r="H28" s="26">
        <v>2276</v>
      </c>
      <c r="I28" s="26">
        <f t="shared" si="1"/>
        <v>3095</v>
      </c>
      <c r="J28" s="29">
        <f t="shared" si="2"/>
        <v>0.48801639861242513</v>
      </c>
      <c r="K28" s="3">
        <f t="shared" si="3"/>
        <v>3247</v>
      </c>
      <c r="L28" s="26">
        <f t="shared" si="4"/>
        <v>3247</v>
      </c>
      <c r="M28" s="45"/>
    </row>
    <row r="29" spans="1:13" ht="15.75" x14ac:dyDescent="0.25">
      <c r="A29" s="1">
        <v>22</v>
      </c>
      <c r="B29" s="27" t="s">
        <v>4</v>
      </c>
      <c r="C29" s="26">
        <v>4390</v>
      </c>
      <c r="D29" s="26">
        <v>743</v>
      </c>
      <c r="E29" s="26">
        <v>2279</v>
      </c>
      <c r="F29" s="28">
        <f t="shared" si="0"/>
        <v>3022</v>
      </c>
      <c r="G29" s="26">
        <v>505</v>
      </c>
      <c r="H29" s="26">
        <v>1628</v>
      </c>
      <c r="I29" s="26">
        <f t="shared" si="1"/>
        <v>2133</v>
      </c>
      <c r="J29" s="29">
        <f t="shared" si="2"/>
        <v>0.48587699316628702</v>
      </c>
      <c r="K29" s="3">
        <f t="shared" si="3"/>
        <v>2257</v>
      </c>
      <c r="L29" s="26">
        <f t="shared" si="4"/>
        <v>2257</v>
      </c>
      <c r="M29" s="45"/>
    </row>
    <row r="30" spans="1:13" ht="15.75" x14ac:dyDescent="0.25">
      <c r="A30" s="1">
        <v>23</v>
      </c>
      <c r="B30" s="27" t="s">
        <v>7</v>
      </c>
      <c r="C30" s="26">
        <v>6630</v>
      </c>
      <c r="D30" s="26">
        <v>1756</v>
      </c>
      <c r="E30" s="26">
        <v>2173</v>
      </c>
      <c r="F30" s="28">
        <f t="shared" si="0"/>
        <v>3929</v>
      </c>
      <c r="G30" s="26">
        <v>1333</v>
      </c>
      <c r="H30" s="26">
        <v>1626</v>
      </c>
      <c r="I30" s="26">
        <f t="shared" si="1"/>
        <v>2959</v>
      </c>
      <c r="J30" s="29">
        <f t="shared" si="2"/>
        <v>0.44630467571644045</v>
      </c>
      <c r="K30" s="3">
        <f t="shared" si="3"/>
        <v>3671</v>
      </c>
      <c r="L30" s="26">
        <f t="shared" si="4"/>
        <v>3671</v>
      </c>
      <c r="M30" s="45"/>
    </row>
    <row r="31" spans="1:13" ht="15.75" x14ac:dyDescent="0.25">
      <c r="A31" s="1">
        <v>24</v>
      </c>
      <c r="B31" s="27" t="s">
        <v>10</v>
      </c>
      <c r="C31" s="26">
        <v>3740</v>
      </c>
      <c r="D31" s="26">
        <v>643</v>
      </c>
      <c r="E31" s="26">
        <v>1722</v>
      </c>
      <c r="F31" s="28">
        <f t="shared" si="0"/>
        <v>2365</v>
      </c>
      <c r="G31" s="26">
        <v>426</v>
      </c>
      <c r="H31" s="26">
        <v>1237</v>
      </c>
      <c r="I31" s="26">
        <f t="shared" si="1"/>
        <v>1663</v>
      </c>
      <c r="J31" s="29">
        <f t="shared" si="2"/>
        <v>0.44465240641711229</v>
      </c>
      <c r="K31" s="3">
        <f t="shared" si="3"/>
        <v>2077</v>
      </c>
      <c r="L31" s="26">
        <f t="shared" si="4"/>
        <v>2077</v>
      </c>
      <c r="M31" s="45"/>
    </row>
    <row r="32" spans="1:13" ht="15.75" x14ac:dyDescent="0.25">
      <c r="A32" s="1">
        <v>25</v>
      </c>
      <c r="B32" s="27" t="s">
        <v>18</v>
      </c>
      <c r="C32" s="26">
        <v>4699</v>
      </c>
      <c r="D32" s="26">
        <v>821</v>
      </c>
      <c r="E32" s="26">
        <v>1704</v>
      </c>
      <c r="F32" s="28">
        <f t="shared" si="0"/>
        <v>2525</v>
      </c>
      <c r="G32" s="26">
        <v>659</v>
      </c>
      <c r="H32" s="26">
        <v>1362</v>
      </c>
      <c r="I32" s="26">
        <f t="shared" si="1"/>
        <v>2021</v>
      </c>
      <c r="J32" s="29">
        <f t="shared" si="2"/>
        <v>0.4300915088316663</v>
      </c>
      <c r="K32" s="3">
        <f t="shared" si="3"/>
        <v>2678</v>
      </c>
      <c r="L32" s="26">
        <f t="shared" si="4"/>
        <v>2678</v>
      </c>
      <c r="M32" s="45"/>
    </row>
    <row r="33" spans="1:13" ht="15.75" x14ac:dyDescent="0.25">
      <c r="A33" s="1">
        <v>26</v>
      </c>
      <c r="B33" s="27" t="s">
        <v>17</v>
      </c>
      <c r="C33" s="26">
        <v>3708</v>
      </c>
      <c r="D33" s="26">
        <v>836</v>
      </c>
      <c r="E33" s="26">
        <v>1515</v>
      </c>
      <c r="F33" s="28">
        <f t="shared" si="0"/>
        <v>2351</v>
      </c>
      <c r="G33" s="26">
        <v>541</v>
      </c>
      <c r="H33" s="26">
        <v>996</v>
      </c>
      <c r="I33" s="26">
        <f t="shared" si="1"/>
        <v>1537</v>
      </c>
      <c r="J33" s="29">
        <f t="shared" si="2"/>
        <v>0.41450916936353832</v>
      </c>
      <c r="K33" s="3">
        <f t="shared" si="3"/>
        <v>2171</v>
      </c>
      <c r="L33" s="26">
        <f t="shared" si="4"/>
        <v>2171</v>
      </c>
      <c r="M33" s="45"/>
    </row>
    <row r="34" spans="1:13" ht="15.75" x14ac:dyDescent="0.25">
      <c r="A34" s="1">
        <v>27</v>
      </c>
      <c r="B34" s="27" t="s">
        <v>1</v>
      </c>
      <c r="C34" s="26">
        <v>11328</v>
      </c>
      <c r="D34" s="26">
        <v>248</v>
      </c>
      <c r="E34" s="26">
        <v>5898</v>
      </c>
      <c r="F34" s="28">
        <f t="shared" si="0"/>
        <v>6146</v>
      </c>
      <c r="G34" s="26">
        <v>159</v>
      </c>
      <c r="H34" s="26">
        <v>4434</v>
      </c>
      <c r="I34" s="26">
        <f t="shared" si="1"/>
        <v>4593</v>
      </c>
      <c r="J34" s="29">
        <f t="shared" si="2"/>
        <v>0.40545550847457629</v>
      </c>
      <c r="K34" s="3">
        <f t="shared" si="3"/>
        <v>6735</v>
      </c>
      <c r="L34" s="26">
        <f t="shared" si="4"/>
        <v>6735</v>
      </c>
      <c r="M34" s="45"/>
    </row>
    <row r="35" spans="1:13" ht="15.75" x14ac:dyDescent="0.25">
      <c r="A35" s="30">
        <v>28</v>
      </c>
      <c r="B35" s="31" t="s">
        <v>5</v>
      </c>
      <c r="C35" s="32">
        <v>5677</v>
      </c>
      <c r="D35" s="32">
        <v>240</v>
      </c>
      <c r="E35" s="32">
        <v>2680</v>
      </c>
      <c r="F35" s="33">
        <f t="shared" si="0"/>
        <v>2920</v>
      </c>
      <c r="G35" s="32">
        <v>195</v>
      </c>
      <c r="H35" s="32">
        <v>2042</v>
      </c>
      <c r="I35" s="32">
        <f t="shared" si="1"/>
        <v>2237</v>
      </c>
      <c r="J35" s="34">
        <f t="shared" si="2"/>
        <v>0.39404615113616348</v>
      </c>
      <c r="K35" s="35">
        <f t="shared" si="3"/>
        <v>3440</v>
      </c>
      <c r="L35" s="32">
        <f t="shared" si="4"/>
        <v>3440</v>
      </c>
      <c r="M35" s="58"/>
    </row>
    <row r="36" spans="1:13" ht="15.75" x14ac:dyDescent="0.25">
      <c r="A36" s="30">
        <v>29</v>
      </c>
      <c r="B36" s="31" t="s">
        <v>20</v>
      </c>
      <c r="C36" s="32">
        <v>8739</v>
      </c>
      <c r="D36" s="32">
        <v>451</v>
      </c>
      <c r="E36" s="32">
        <v>4730</v>
      </c>
      <c r="F36" s="33">
        <f t="shared" si="0"/>
        <v>5181</v>
      </c>
      <c r="G36" s="32">
        <v>282</v>
      </c>
      <c r="H36" s="32">
        <v>3129</v>
      </c>
      <c r="I36" s="32">
        <f t="shared" si="1"/>
        <v>3411</v>
      </c>
      <c r="J36" s="34">
        <f t="shared" si="2"/>
        <v>0.39031925849639548</v>
      </c>
      <c r="K36" s="35">
        <f t="shared" si="3"/>
        <v>5328</v>
      </c>
      <c r="L36" s="32">
        <f t="shared" si="4"/>
        <v>5328</v>
      </c>
      <c r="M36" s="58"/>
    </row>
    <row r="37" spans="1:13" ht="15.75" x14ac:dyDescent="0.25">
      <c r="A37" s="30">
        <v>30</v>
      </c>
      <c r="B37" s="31" t="s">
        <v>9</v>
      </c>
      <c r="C37" s="32">
        <v>7526</v>
      </c>
      <c r="D37" s="32">
        <v>355</v>
      </c>
      <c r="E37" s="32">
        <v>3267</v>
      </c>
      <c r="F37" s="33">
        <f t="shared" si="0"/>
        <v>3622</v>
      </c>
      <c r="G37" s="32">
        <v>218</v>
      </c>
      <c r="H37" s="32">
        <v>2399</v>
      </c>
      <c r="I37" s="32">
        <f t="shared" si="1"/>
        <v>2617</v>
      </c>
      <c r="J37" s="34">
        <f t="shared" si="2"/>
        <v>0.34772787669412702</v>
      </c>
      <c r="K37" s="35">
        <f t="shared" si="3"/>
        <v>4909</v>
      </c>
      <c r="L37" s="32">
        <f t="shared" si="4"/>
        <v>4909</v>
      </c>
      <c r="M37" s="58"/>
    </row>
    <row r="38" spans="1:13" ht="15.75" x14ac:dyDescent="0.25">
      <c r="A38" s="30">
        <v>31</v>
      </c>
      <c r="B38" s="31" t="s">
        <v>2</v>
      </c>
      <c r="C38" s="32">
        <v>5057</v>
      </c>
      <c r="D38" s="32">
        <v>319</v>
      </c>
      <c r="E38" s="32">
        <v>3037</v>
      </c>
      <c r="F38" s="33">
        <f t="shared" si="0"/>
        <v>3356</v>
      </c>
      <c r="G38" s="32">
        <v>154</v>
      </c>
      <c r="H38" s="32">
        <v>1466</v>
      </c>
      <c r="I38" s="32">
        <f t="shared" si="1"/>
        <v>1620</v>
      </c>
      <c r="J38" s="34">
        <f t="shared" si="2"/>
        <v>0.32034803243029464</v>
      </c>
      <c r="K38" s="35">
        <f t="shared" si="3"/>
        <v>3437</v>
      </c>
      <c r="L38" s="32">
        <f t="shared" si="4"/>
        <v>3437</v>
      </c>
      <c r="M38" s="58"/>
    </row>
    <row r="39" spans="1:13" ht="15.75" x14ac:dyDescent="0.25">
      <c r="A39" s="156" t="s">
        <v>32</v>
      </c>
      <c r="B39" s="156"/>
      <c r="C39" s="37">
        <f>SUM(C8:C38)</f>
        <v>151176</v>
      </c>
      <c r="D39" s="7">
        <f t="shared" ref="D39:I39" si="5">SUM(D8:D38)</f>
        <v>22059</v>
      </c>
      <c r="E39" s="7">
        <f t="shared" si="5"/>
        <v>84415</v>
      </c>
      <c r="F39" s="8">
        <f>SUM(F8:F38)</f>
        <v>106474</v>
      </c>
      <c r="G39" s="7">
        <f t="shared" si="5"/>
        <v>17168</v>
      </c>
      <c r="H39" s="7">
        <f t="shared" si="5"/>
        <v>65619</v>
      </c>
      <c r="I39" s="7">
        <f t="shared" si="5"/>
        <v>82787</v>
      </c>
      <c r="J39" s="14">
        <f t="shared" ref="J39" si="6">I39/C39</f>
        <v>0.54761999259141658</v>
      </c>
      <c r="K39" s="8">
        <f>SUM(K9:K38)</f>
        <v>68421</v>
      </c>
      <c r="L39" s="7">
        <f>SUM(L8:L38)</f>
        <v>68421</v>
      </c>
      <c r="M39" s="45"/>
    </row>
  </sheetData>
  <sortState ref="A8:M38">
    <sortCondition descending="1" ref="J8:J38"/>
  </sortState>
  <mergeCells count="14">
    <mergeCell ref="M5:M7"/>
    <mergeCell ref="D6:F6"/>
    <mergeCell ref="G6:I6"/>
    <mergeCell ref="A39:B39"/>
    <mergeCell ref="A2:L2"/>
    <mergeCell ref="A3:L3"/>
    <mergeCell ref="A4:L4"/>
    <mergeCell ref="A5:A7"/>
    <mergeCell ref="B5:B7"/>
    <mergeCell ref="C5:C7"/>
    <mergeCell ref="D5:I5"/>
    <mergeCell ref="J5:J7"/>
    <mergeCell ref="K5:K7"/>
    <mergeCell ref="L5:L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9"/>
  <sheetViews>
    <sheetView workbookViewId="0">
      <selection activeCell="O7" sqref="A1:XFD1048576"/>
    </sheetView>
  </sheetViews>
  <sheetFormatPr defaultRowHeight="12.75" x14ac:dyDescent="0.2"/>
  <cols>
    <col min="2" max="2" width="14.5703125" customWidth="1"/>
    <col min="3" max="3" width="11.7109375" customWidth="1"/>
    <col min="4" max="4" width="12.140625" customWidth="1"/>
    <col min="5" max="6" width="11.5703125" customWidth="1"/>
    <col min="7" max="7" width="11.140625" customWidth="1"/>
    <col min="8" max="8" width="10.7109375" customWidth="1"/>
    <col min="9" max="9" width="11.85546875" customWidth="1"/>
    <col min="10" max="10" width="12.7109375" customWidth="1"/>
    <col min="11" max="11" width="14.42578125" customWidth="1"/>
  </cols>
  <sheetData>
    <row r="2" spans="1:13" ht="11.25" customHeight="1" x14ac:dyDescent="0.2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1:13" ht="65.25" customHeight="1" x14ac:dyDescent="0.2">
      <c r="A3" s="158" t="s">
        <v>53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</row>
    <row r="4" spans="1:13" ht="16.5" x14ac:dyDescent="0.2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</row>
    <row r="5" spans="1:13" ht="22.5" customHeight="1" x14ac:dyDescent="0.2">
      <c r="A5" s="153" t="s">
        <v>0</v>
      </c>
      <c r="B5" s="153" t="s">
        <v>33</v>
      </c>
      <c r="C5" s="153" t="s">
        <v>39</v>
      </c>
      <c r="D5" s="156" t="s">
        <v>34</v>
      </c>
      <c r="E5" s="156"/>
      <c r="F5" s="156"/>
      <c r="G5" s="156"/>
      <c r="H5" s="156"/>
      <c r="I5" s="156"/>
      <c r="J5" s="153" t="s">
        <v>40</v>
      </c>
      <c r="K5" s="151" t="s">
        <v>44</v>
      </c>
      <c r="L5" s="151" t="s">
        <v>45</v>
      </c>
      <c r="M5" s="157" t="s">
        <v>50</v>
      </c>
    </row>
    <row r="6" spans="1:13" ht="48.75" customHeight="1" x14ac:dyDescent="0.2">
      <c r="A6" s="154"/>
      <c r="B6" s="154"/>
      <c r="C6" s="154"/>
      <c r="D6" s="151" t="s">
        <v>35</v>
      </c>
      <c r="E6" s="151"/>
      <c r="F6" s="151"/>
      <c r="G6" s="151" t="s">
        <v>36</v>
      </c>
      <c r="H6" s="151"/>
      <c r="I6" s="151"/>
      <c r="J6" s="154"/>
      <c r="K6" s="151"/>
      <c r="L6" s="151"/>
      <c r="M6" s="157"/>
    </row>
    <row r="7" spans="1:13" ht="63" x14ac:dyDescent="0.2">
      <c r="A7" s="155"/>
      <c r="B7" s="155"/>
      <c r="C7" s="155"/>
      <c r="D7" s="9" t="s">
        <v>41</v>
      </c>
      <c r="E7" s="42" t="s">
        <v>42</v>
      </c>
      <c r="F7" s="42" t="s">
        <v>43</v>
      </c>
      <c r="G7" s="42" t="s">
        <v>38</v>
      </c>
      <c r="H7" s="42" t="s">
        <v>37</v>
      </c>
      <c r="I7" s="42" t="s">
        <v>43</v>
      </c>
      <c r="J7" s="155"/>
      <c r="K7" s="151"/>
      <c r="L7" s="151"/>
      <c r="M7" s="157"/>
    </row>
    <row r="8" spans="1:13" ht="15.75" x14ac:dyDescent="0.25">
      <c r="A8" s="1">
        <v>1</v>
      </c>
      <c r="B8" s="2" t="s">
        <v>30</v>
      </c>
      <c r="C8" s="1">
        <v>2402</v>
      </c>
      <c r="D8" s="1">
        <v>83</v>
      </c>
      <c r="E8" s="1">
        <v>2738</v>
      </c>
      <c r="F8" s="3">
        <f t="shared" ref="F8:F38" si="0">SUM(D8:E8)</f>
        <v>2821</v>
      </c>
      <c r="G8" s="1">
        <v>53</v>
      </c>
      <c r="H8" s="1">
        <v>2500</v>
      </c>
      <c r="I8" s="1">
        <f t="shared" ref="I8:I38" si="1">SUM(G8:H8)</f>
        <v>2553</v>
      </c>
      <c r="J8" s="5">
        <f t="shared" ref="J8:J38" si="2">I8/C8</f>
        <v>1.062864279766861</v>
      </c>
      <c r="K8" s="3">
        <v>0</v>
      </c>
      <c r="L8" s="13">
        <v>0</v>
      </c>
      <c r="M8" s="45">
        <v>151</v>
      </c>
    </row>
    <row r="9" spans="1:13" ht="15.75" x14ac:dyDescent="0.25">
      <c r="A9" s="1">
        <v>2</v>
      </c>
      <c r="B9" s="2" t="s">
        <v>27</v>
      </c>
      <c r="C9" s="1">
        <v>1884</v>
      </c>
      <c r="D9" s="1">
        <v>117</v>
      </c>
      <c r="E9" s="1">
        <v>2075</v>
      </c>
      <c r="F9" s="3">
        <f t="shared" si="0"/>
        <v>2192</v>
      </c>
      <c r="G9" s="1">
        <v>86</v>
      </c>
      <c r="H9" s="1">
        <v>1833</v>
      </c>
      <c r="I9" s="1">
        <f t="shared" si="1"/>
        <v>1919</v>
      </c>
      <c r="J9" s="5">
        <f t="shared" si="2"/>
        <v>1.0185774946921444</v>
      </c>
      <c r="K9" s="3">
        <v>0</v>
      </c>
      <c r="L9" s="13">
        <v>0</v>
      </c>
      <c r="M9" s="45">
        <f>I9-C9</f>
        <v>35</v>
      </c>
    </row>
    <row r="10" spans="1:13" ht="15.75" x14ac:dyDescent="0.25">
      <c r="A10" s="1">
        <v>3</v>
      </c>
      <c r="B10" s="2" t="s">
        <v>29</v>
      </c>
      <c r="C10" s="1">
        <v>2116</v>
      </c>
      <c r="D10" s="1">
        <v>390</v>
      </c>
      <c r="E10" s="1">
        <v>1832</v>
      </c>
      <c r="F10" s="3">
        <f t="shared" si="0"/>
        <v>2222</v>
      </c>
      <c r="G10" s="1">
        <v>379</v>
      </c>
      <c r="H10" s="1">
        <v>1739</v>
      </c>
      <c r="I10" s="1">
        <f t="shared" si="1"/>
        <v>2118</v>
      </c>
      <c r="J10" s="5">
        <f t="shared" si="2"/>
        <v>1.0009451795841209</v>
      </c>
      <c r="K10" s="3">
        <v>0</v>
      </c>
      <c r="L10" s="13">
        <v>0</v>
      </c>
      <c r="M10" s="45">
        <v>2</v>
      </c>
    </row>
    <row r="11" spans="1:13" ht="15.75" x14ac:dyDescent="0.25">
      <c r="A11" s="1">
        <v>4</v>
      </c>
      <c r="B11" s="2" t="s">
        <v>31</v>
      </c>
      <c r="C11" s="1">
        <v>3557</v>
      </c>
      <c r="D11" s="1">
        <v>1262</v>
      </c>
      <c r="E11" s="1">
        <v>2250</v>
      </c>
      <c r="F11" s="3">
        <f t="shared" si="0"/>
        <v>3512</v>
      </c>
      <c r="G11" s="1">
        <v>1219</v>
      </c>
      <c r="H11" s="1">
        <v>2075</v>
      </c>
      <c r="I11" s="1">
        <f t="shared" si="1"/>
        <v>3294</v>
      </c>
      <c r="J11" s="5">
        <f t="shared" si="2"/>
        <v>0.92606128760191175</v>
      </c>
      <c r="K11" s="3">
        <f t="shared" ref="K11:K38" si="3">L11/1</f>
        <v>263</v>
      </c>
      <c r="L11" s="13">
        <f t="shared" ref="L11:L38" si="4">C11-I11</f>
        <v>263</v>
      </c>
      <c r="M11" s="45"/>
    </row>
    <row r="12" spans="1:13" ht="15.75" x14ac:dyDescent="0.25">
      <c r="A12" s="1">
        <v>5</v>
      </c>
      <c r="B12" s="2" t="s">
        <v>28</v>
      </c>
      <c r="C12" s="1">
        <v>3189</v>
      </c>
      <c r="D12" s="1">
        <v>167</v>
      </c>
      <c r="E12" s="1">
        <v>2688</v>
      </c>
      <c r="F12" s="3">
        <f t="shared" si="0"/>
        <v>2855</v>
      </c>
      <c r="G12" s="1">
        <v>152</v>
      </c>
      <c r="H12" s="1">
        <v>2352</v>
      </c>
      <c r="I12" s="1">
        <f t="shared" si="1"/>
        <v>2504</v>
      </c>
      <c r="J12" s="5">
        <f t="shared" si="2"/>
        <v>0.78519912198181252</v>
      </c>
      <c r="K12" s="3">
        <f t="shared" si="3"/>
        <v>685</v>
      </c>
      <c r="L12" s="13">
        <f t="shared" si="4"/>
        <v>685</v>
      </c>
      <c r="M12" s="45"/>
    </row>
    <row r="13" spans="1:13" ht="15.75" x14ac:dyDescent="0.25">
      <c r="A13" s="1">
        <v>6</v>
      </c>
      <c r="B13" s="2" t="s">
        <v>26</v>
      </c>
      <c r="C13" s="1">
        <v>1519</v>
      </c>
      <c r="D13" s="1">
        <v>364</v>
      </c>
      <c r="E13" s="1">
        <v>938</v>
      </c>
      <c r="F13" s="3">
        <f t="shared" si="0"/>
        <v>1302</v>
      </c>
      <c r="G13" s="1">
        <v>354</v>
      </c>
      <c r="H13" s="1">
        <v>802</v>
      </c>
      <c r="I13" s="1">
        <f t="shared" si="1"/>
        <v>1156</v>
      </c>
      <c r="J13" s="5">
        <f t="shared" si="2"/>
        <v>0.76102699144173802</v>
      </c>
      <c r="K13" s="3">
        <f t="shared" si="3"/>
        <v>363</v>
      </c>
      <c r="L13" s="13">
        <f t="shared" si="4"/>
        <v>363</v>
      </c>
      <c r="M13" s="45"/>
    </row>
    <row r="14" spans="1:13" ht="15.75" x14ac:dyDescent="0.25">
      <c r="A14" s="1">
        <v>7</v>
      </c>
      <c r="B14" s="27" t="s">
        <v>13</v>
      </c>
      <c r="C14" s="26">
        <v>4210</v>
      </c>
      <c r="D14" s="26">
        <v>133</v>
      </c>
      <c r="E14" s="26">
        <v>3886</v>
      </c>
      <c r="F14" s="28">
        <f t="shared" si="0"/>
        <v>4019</v>
      </c>
      <c r="G14" s="26">
        <v>86</v>
      </c>
      <c r="H14" s="26">
        <v>3031</v>
      </c>
      <c r="I14" s="1">
        <f t="shared" si="1"/>
        <v>3117</v>
      </c>
      <c r="J14" s="29">
        <f t="shared" si="2"/>
        <v>0.74038004750593822</v>
      </c>
      <c r="K14" s="3">
        <f t="shared" si="3"/>
        <v>1093</v>
      </c>
      <c r="L14" s="26">
        <f t="shared" si="4"/>
        <v>1093</v>
      </c>
      <c r="M14" s="45"/>
    </row>
    <row r="15" spans="1:13" ht="15.75" x14ac:dyDescent="0.25">
      <c r="A15" s="1">
        <v>8</v>
      </c>
      <c r="B15" s="2" t="s">
        <v>24</v>
      </c>
      <c r="C15" s="1">
        <v>2646</v>
      </c>
      <c r="D15" s="1">
        <v>877</v>
      </c>
      <c r="E15" s="1">
        <v>1269</v>
      </c>
      <c r="F15" s="3">
        <f t="shared" si="0"/>
        <v>2146</v>
      </c>
      <c r="G15" s="1">
        <v>792</v>
      </c>
      <c r="H15" s="1">
        <v>1070</v>
      </c>
      <c r="I15" s="1">
        <f t="shared" si="1"/>
        <v>1862</v>
      </c>
      <c r="J15" s="5">
        <f t="shared" si="2"/>
        <v>0.70370370370370372</v>
      </c>
      <c r="K15" s="3">
        <f t="shared" si="3"/>
        <v>784</v>
      </c>
      <c r="L15" s="13">
        <f t="shared" si="4"/>
        <v>784</v>
      </c>
      <c r="M15" s="45"/>
    </row>
    <row r="16" spans="1:13" ht="15.75" x14ac:dyDescent="0.25">
      <c r="A16" s="1">
        <v>9</v>
      </c>
      <c r="B16" s="2" t="s">
        <v>14</v>
      </c>
      <c r="C16" s="1">
        <v>3681</v>
      </c>
      <c r="D16" s="1">
        <v>621</v>
      </c>
      <c r="E16" s="1">
        <v>2509</v>
      </c>
      <c r="F16" s="3">
        <f t="shared" si="0"/>
        <v>3130</v>
      </c>
      <c r="G16" s="1">
        <v>476</v>
      </c>
      <c r="H16" s="1">
        <v>2085</v>
      </c>
      <c r="I16" s="1">
        <f t="shared" si="1"/>
        <v>2561</v>
      </c>
      <c r="J16" s="5">
        <f t="shared" si="2"/>
        <v>0.69573485465906004</v>
      </c>
      <c r="K16" s="3">
        <f t="shared" si="3"/>
        <v>1120</v>
      </c>
      <c r="L16" s="13">
        <f t="shared" si="4"/>
        <v>1120</v>
      </c>
      <c r="M16" s="45"/>
    </row>
    <row r="17" spans="1:13" ht="15.75" x14ac:dyDescent="0.25">
      <c r="A17" s="1">
        <v>10</v>
      </c>
      <c r="B17" s="2" t="s">
        <v>25</v>
      </c>
      <c r="C17" s="1">
        <v>3939</v>
      </c>
      <c r="D17" s="1">
        <v>1177</v>
      </c>
      <c r="E17" s="1">
        <v>1725</v>
      </c>
      <c r="F17" s="3">
        <f t="shared" si="0"/>
        <v>2902</v>
      </c>
      <c r="G17" s="1">
        <v>1143</v>
      </c>
      <c r="H17" s="1">
        <v>1558</v>
      </c>
      <c r="I17" s="1">
        <f t="shared" si="1"/>
        <v>2701</v>
      </c>
      <c r="J17" s="5">
        <f t="shared" si="2"/>
        <v>0.68570703224168572</v>
      </c>
      <c r="K17" s="3">
        <f t="shared" si="3"/>
        <v>1238</v>
      </c>
      <c r="L17" s="13">
        <f t="shared" si="4"/>
        <v>1238</v>
      </c>
      <c r="M17" s="45"/>
    </row>
    <row r="18" spans="1:13" ht="15.75" x14ac:dyDescent="0.25">
      <c r="A18" s="1">
        <v>11</v>
      </c>
      <c r="B18" s="2" t="s">
        <v>15</v>
      </c>
      <c r="C18" s="1">
        <v>2908</v>
      </c>
      <c r="D18" s="1">
        <v>762</v>
      </c>
      <c r="E18" s="1">
        <v>1747</v>
      </c>
      <c r="F18" s="3">
        <f t="shared" si="0"/>
        <v>2509</v>
      </c>
      <c r="G18" s="1">
        <v>592</v>
      </c>
      <c r="H18" s="1">
        <v>1393</v>
      </c>
      <c r="I18" s="1">
        <f t="shared" si="1"/>
        <v>1985</v>
      </c>
      <c r="J18" s="5">
        <f t="shared" si="2"/>
        <v>0.68259972489683629</v>
      </c>
      <c r="K18" s="3">
        <f t="shared" si="3"/>
        <v>923</v>
      </c>
      <c r="L18" s="13">
        <f t="shared" si="4"/>
        <v>923</v>
      </c>
      <c r="M18" s="45"/>
    </row>
    <row r="19" spans="1:13" ht="15.75" x14ac:dyDescent="0.25">
      <c r="A19" s="1">
        <v>12</v>
      </c>
      <c r="B19" s="27" t="s">
        <v>11</v>
      </c>
      <c r="C19" s="26">
        <v>5697</v>
      </c>
      <c r="D19" s="26">
        <v>530</v>
      </c>
      <c r="E19" s="26">
        <v>3799</v>
      </c>
      <c r="F19" s="28">
        <f t="shared" si="0"/>
        <v>4329</v>
      </c>
      <c r="G19" s="26">
        <v>285</v>
      </c>
      <c r="H19" s="26">
        <v>3358</v>
      </c>
      <c r="I19" s="26">
        <f t="shared" si="1"/>
        <v>3643</v>
      </c>
      <c r="J19" s="29">
        <f t="shared" si="2"/>
        <v>0.63945936457784802</v>
      </c>
      <c r="K19" s="3">
        <f t="shared" si="3"/>
        <v>2054</v>
      </c>
      <c r="L19" s="26">
        <f t="shared" si="4"/>
        <v>2054</v>
      </c>
      <c r="M19" s="45"/>
    </row>
    <row r="20" spans="1:13" ht="15.75" x14ac:dyDescent="0.25">
      <c r="A20" s="1">
        <v>13</v>
      </c>
      <c r="B20" s="27" t="s">
        <v>8</v>
      </c>
      <c r="C20" s="26">
        <v>10056</v>
      </c>
      <c r="D20" s="26">
        <v>2840</v>
      </c>
      <c r="E20" s="26">
        <v>4478</v>
      </c>
      <c r="F20" s="28">
        <f t="shared" si="0"/>
        <v>7318</v>
      </c>
      <c r="G20" s="26">
        <v>2451</v>
      </c>
      <c r="H20" s="26">
        <v>3845</v>
      </c>
      <c r="I20" s="26">
        <f t="shared" si="1"/>
        <v>6296</v>
      </c>
      <c r="J20" s="29">
        <f t="shared" si="2"/>
        <v>0.62609387430389818</v>
      </c>
      <c r="K20" s="3">
        <f t="shared" si="3"/>
        <v>3760</v>
      </c>
      <c r="L20" s="26">
        <f t="shared" si="4"/>
        <v>3760</v>
      </c>
      <c r="M20" s="45"/>
    </row>
    <row r="21" spans="1:13" ht="15.75" x14ac:dyDescent="0.25">
      <c r="A21" s="1">
        <v>14</v>
      </c>
      <c r="B21" s="2" t="s">
        <v>6</v>
      </c>
      <c r="C21" s="1">
        <v>4960</v>
      </c>
      <c r="D21" s="1">
        <v>636</v>
      </c>
      <c r="E21" s="1">
        <v>3201</v>
      </c>
      <c r="F21" s="3">
        <f t="shared" si="0"/>
        <v>3837</v>
      </c>
      <c r="G21" s="1">
        <v>474</v>
      </c>
      <c r="H21" s="1">
        <v>2547</v>
      </c>
      <c r="I21" s="1">
        <f t="shared" si="1"/>
        <v>3021</v>
      </c>
      <c r="J21" s="5">
        <f t="shared" si="2"/>
        <v>0.60907258064516134</v>
      </c>
      <c r="K21" s="3">
        <f t="shared" si="3"/>
        <v>1939</v>
      </c>
      <c r="L21" s="13">
        <f t="shared" si="4"/>
        <v>1939</v>
      </c>
      <c r="M21" s="45"/>
    </row>
    <row r="22" spans="1:13" ht="15.75" x14ac:dyDescent="0.25">
      <c r="A22" s="1">
        <v>15</v>
      </c>
      <c r="B22" s="27" t="s">
        <v>16</v>
      </c>
      <c r="C22" s="26">
        <v>6223</v>
      </c>
      <c r="D22" s="26">
        <v>342</v>
      </c>
      <c r="E22" s="26">
        <v>4191</v>
      </c>
      <c r="F22" s="28">
        <f t="shared" si="0"/>
        <v>4533</v>
      </c>
      <c r="G22" s="26">
        <v>258</v>
      </c>
      <c r="H22" s="26">
        <v>3517</v>
      </c>
      <c r="I22" s="26">
        <f t="shared" si="1"/>
        <v>3775</v>
      </c>
      <c r="J22" s="29">
        <f t="shared" si="2"/>
        <v>0.60662060099630399</v>
      </c>
      <c r="K22" s="3">
        <f t="shared" si="3"/>
        <v>2448</v>
      </c>
      <c r="L22" s="26">
        <f t="shared" si="4"/>
        <v>2448</v>
      </c>
      <c r="M22" s="45"/>
    </row>
    <row r="23" spans="1:13" ht="15.75" x14ac:dyDescent="0.25">
      <c r="A23" s="1">
        <v>16</v>
      </c>
      <c r="B23" s="2" t="s">
        <v>23</v>
      </c>
      <c r="C23" s="1">
        <v>3530</v>
      </c>
      <c r="D23" s="1">
        <v>981</v>
      </c>
      <c r="E23" s="1">
        <v>1658</v>
      </c>
      <c r="F23" s="3">
        <f t="shared" si="0"/>
        <v>2639</v>
      </c>
      <c r="G23" s="1">
        <v>782</v>
      </c>
      <c r="H23" s="1">
        <v>1310</v>
      </c>
      <c r="I23" s="1">
        <f t="shared" si="1"/>
        <v>2092</v>
      </c>
      <c r="J23" s="5">
        <f t="shared" si="2"/>
        <v>0.59263456090651556</v>
      </c>
      <c r="K23" s="3">
        <f t="shared" si="3"/>
        <v>1438</v>
      </c>
      <c r="L23" s="13">
        <f t="shared" si="4"/>
        <v>1438</v>
      </c>
      <c r="M23" s="45"/>
    </row>
    <row r="24" spans="1:13" ht="15.75" x14ac:dyDescent="0.25">
      <c r="A24" s="1">
        <v>17</v>
      </c>
      <c r="B24" s="2" t="s">
        <v>22</v>
      </c>
      <c r="C24" s="1">
        <v>7859</v>
      </c>
      <c r="D24" s="1">
        <v>1708</v>
      </c>
      <c r="E24" s="1">
        <v>4011</v>
      </c>
      <c r="F24" s="3">
        <f t="shared" si="0"/>
        <v>5719</v>
      </c>
      <c r="G24" s="1">
        <v>1571</v>
      </c>
      <c r="H24" s="1">
        <v>3051</v>
      </c>
      <c r="I24" s="1">
        <f t="shared" si="1"/>
        <v>4622</v>
      </c>
      <c r="J24" s="5">
        <f t="shared" si="2"/>
        <v>0.58811553632777702</v>
      </c>
      <c r="K24" s="3">
        <f t="shared" si="3"/>
        <v>3237</v>
      </c>
      <c r="L24" s="13">
        <f t="shared" si="4"/>
        <v>3237</v>
      </c>
      <c r="M24" s="45"/>
    </row>
    <row r="25" spans="1:13" ht="15.75" x14ac:dyDescent="0.25">
      <c r="A25" s="1">
        <v>18</v>
      </c>
      <c r="B25" s="2" t="s">
        <v>21</v>
      </c>
      <c r="C25" s="1">
        <v>3819</v>
      </c>
      <c r="D25" s="1">
        <v>375</v>
      </c>
      <c r="E25" s="1">
        <v>2318</v>
      </c>
      <c r="F25" s="3">
        <f t="shared" si="0"/>
        <v>2693</v>
      </c>
      <c r="G25" s="1">
        <v>170</v>
      </c>
      <c r="H25" s="1">
        <v>2030</v>
      </c>
      <c r="I25" s="1">
        <f t="shared" si="1"/>
        <v>2200</v>
      </c>
      <c r="J25" s="5">
        <f t="shared" si="2"/>
        <v>0.5760670332547787</v>
      </c>
      <c r="K25" s="3">
        <f t="shared" si="3"/>
        <v>1619</v>
      </c>
      <c r="L25" s="13">
        <f t="shared" si="4"/>
        <v>1619</v>
      </c>
      <c r="M25" s="45"/>
    </row>
    <row r="26" spans="1:13" ht="15.75" x14ac:dyDescent="0.25">
      <c r="A26" s="1">
        <v>19</v>
      </c>
      <c r="B26" s="27" t="s">
        <v>3</v>
      </c>
      <c r="C26" s="26">
        <v>5448</v>
      </c>
      <c r="D26" s="26">
        <v>236</v>
      </c>
      <c r="E26" s="26">
        <v>3813</v>
      </c>
      <c r="F26" s="28">
        <f t="shared" si="0"/>
        <v>4049</v>
      </c>
      <c r="G26" s="26">
        <v>171</v>
      </c>
      <c r="H26" s="26">
        <v>2905</v>
      </c>
      <c r="I26" s="26">
        <f t="shared" si="1"/>
        <v>3076</v>
      </c>
      <c r="J26" s="29">
        <f t="shared" si="2"/>
        <v>0.56461086637298086</v>
      </c>
      <c r="K26" s="3">
        <f t="shared" si="3"/>
        <v>2372</v>
      </c>
      <c r="L26" s="26">
        <f t="shared" si="4"/>
        <v>2372</v>
      </c>
      <c r="M26" s="45"/>
    </row>
    <row r="27" spans="1:13" ht="15.75" x14ac:dyDescent="0.25">
      <c r="A27" s="1">
        <v>20</v>
      </c>
      <c r="B27" s="27" t="s">
        <v>4</v>
      </c>
      <c r="C27" s="26">
        <v>4390</v>
      </c>
      <c r="D27" s="26">
        <v>726</v>
      </c>
      <c r="E27" s="26">
        <v>2282</v>
      </c>
      <c r="F27" s="28">
        <f t="shared" si="0"/>
        <v>3008</v>
      </c>
      <c r="G27" s="26">
        <v>726</v>
      </c>
      <c r="H27" s="26">
        <v>1739</v>
      </c>
      <c r="I27" s="26">
        <f t="shared" si="1"/>
        <v>2465</v>
      </c>
      <c r="J27" s="29">
        <f t="shared" si="2"/>
        <v>0.56150341685649208</v>
      </c>
      <c r="K27" s="3">
        <f t="shared" si="3"/>
        <v>1925</v>
      </c>
      <c r="L27" s="26">
        <f t="shared" si="4"/>
        <v>1925</v>
      </c>
      <c r="M27" s="45"/>
    </row>
    <row r="28" spans="1:13" ht="15.75" x14ac:dyDescent="0.25">
      <c r="A28" s="1">
        <v>21</v>
      </c>
      <c r="B28" s="2" t="s">
        <v>12</v>
      </c>
      <c r="C28" s="1">
        <v>3697</v>
      </c>
      <c r="D28" s="1">
        <v>966</v>
      </c>
      <c r="E28" s="1">
        <v>1754</v>
      </c>
      <c r="F28" s="3">
        <f t="shared" si="0"/>
        <v>2720</v>
      </c>
      <c r="G28" s="1">
        <v>602</v>
      </c>
      <c r="H28" s="1">
        <v>1381</v>
      </c>
      <c r="I28" s="1">
        <f t="shared" si="1"/>
        <v>1983</v>
      </c>
      <c r="J28" s="5">
        <f t="shared" si="2"/>
        <v>0.53638084933730057</v>
      </c>
      <c r="K28" s="3">
        <f t="shared" si="3"/>
        <v>1714</v>
      </c>
      <c r="L28" s="13">
        <f t="shared" si="4"/>
        <v>1714</v>
      </c>
      <c r="M28" s="45"/>
    </row>
    <row r="29" spans="1:13" ht="15.75" x14ac:dyDescent="0.25">
      <c r="A29" s="1">
        <v>22</v>
      </c>
      <c r="B29" s="27" t="s">
        <v>19</v>
      </c>
      <c r="C29" s="26">
        <v>6342</v>
      </c>
      <c r="D29" s="26">
        <v>989</v>
      </c>
      <c r="E29" s="26">
        <v>3080</v>
      </c>
      <c r="F29" s="28">
        <f t="shared" si="0"/>
        <v>4069</v>
      </c>
      <c r="G29" s="26">
        <v>820</v>
      </c>
      <c r="H29" s="26">
        <v>2400</v>
      </c>
      <c r="I29" s="26">
        <f t="shared" si="1"/>
        <v>3220</v>
      </c>
      <c r="J29" s="29">
        <f t="shared" si="2"/>
        <v>0.50772626931567333</v>
      </c>
      <c r="K29" s="3">
        <f t="shared" si="3"/>
        <v>3122</v>
      </c>
      <c r="L29" s="26">
        <f t="shared" si="4"/>
        <v>3122</v>
      </c>
      <c r="M29" s="45"/>
    </row>
    <row r="30" spans="1:13" ht="15.75" x14ac:dyDescent="0.25">
      <c r="A30" s="1">
        <v>23</v>
      </c>
      <c r="B30" s="27" t="s">
        <v>10</v>
      </c>
      <c r="C30" s="26">
        <v>3740</v>
      </c>
      <c r="D30" s="26">
        <v>648</v>
      </c>
      <c r="E30" s="26">
        <v>1722</v>
      </c>
      <c r="F30" s="28">
        <f t="shared" si="0"/>
        <v>2370</v>
      </c>
      <c r="G30" s="26">
        <v>436</v>
      </c>
      <c r="H30" s="26">
        <v>1341</v>
      </c>
      <c r="I30" s="26">
        <f t="shared" si="1"/>
        <v>1777</v>
      </c>
      <c r="J30" s="29">
        <f t="shared" si="2"/>
        <v>0.47513368983957222</v>
      </c>
      <c r="K30" s="3">
        <f t="shared" si="3"/>
        <v>1963</v>
      </c>
      <c r="L30" s="26">
        <f t="shared" si="4"/>
        <v>1963</v>
      </c>
      <c r="M30" s="45"/>
    </row>
    <row r="31" spans="1:13" ht="15.75" x14ac:dyDescent="0.25">
      <c r="A31" s="1">
        <v>24</v>
      </c>
      <c r="B31" s="27" t="s">
        <v>7</v>
      </c>
      <c r="C31" s="26">
        <v>6630</v>
      </c>
      <c r="D31" s="26">
        <v>1765</v>
      </c>
      <c r="E31" s="26">
        <v>2173</v>
      </c>
      <c r="F31" s="28">
        <f t="shared" si="0"/>
        <v>3938</v>
      </c>
      <c r="G31" s="26">
        <v>1390</v>
      </c>
      <c r="H31" s="26">
        <v>1713</v>
      </c>
      <c r="I31" s="26">
        <f t="shared" si="1"/>
        <v>3103</v>
      </c>
      <c r="J31" s="29">
        <f t="shared" si="2"/>
        <v>0.46802413273001509</v>
      </c>
      <c r="K31" s="3">
        <f t="shared" si="3"/>
        <v>3527</v>
      </c>
      <c r="L31" s="26">
        <f t="shared" si="4"/>
        <v>3527</v>
      </c>
      <c r="M31" s="45"/>
    </row>
    <row r="32" spans="1:13" ht="15.75" x14ac:dyDescent="0.25">
      <c r="A32" s="1">
        <v>25</v>
      </c>
      <c r="B32" s="27" t="s">
        <v>18</v>
      </c>
      <c r="C32" s="26">
        <v>4699</v>
      </c>
      <c r="D32" s="26">
        <v>826</v>
      </c>
      <c r="E32" s="26">
        <v>1705</v>
      </c>
      <c r="F32" s="28">
        <f t="shared" si="0"/>
        <v>2531</v>
      </c>
      <c r="G32" s="26">
        <v>681</v>
      </c>
      <c r="H32" s="26">
        <v>1390</v>
      </c>
      <c r="I32" s="26">
        <f t="shared" si="1"/>
        <v>2071</v>
      </c>
      <c r="J32" s="29">
        <f t="shared" si="2"/>
        <v>0.44073207065333048</v>
      </c>
      <c r="K32" s="3">
        <f t="shared" si="3"/>
        <v>2628</v>
      </c>
      <c r="L32" s="26">
        <f t="shared" si="4"/>
        <v>2628</v>
      </c>
      <c r="M32" s="45"/>
    </row>
    <row r="33" spans="1:13" ht="15.75" x14ac:dyDescent="0.25">
      <c r="A33" s="1">
        <v>26</v>
      </c>
      <c r="B33" s="27" t="s">
        <v>1</v>
      </c>
      <c r="C33" s="26">
        <v>11328</v>
      </c>
      <c r="D33" s="26">
        <v>250</v>
      </c>
      <c r="E33" s="26">
        <v>5899</v>
      </c>
      <c r="F33" s="28">
        <f t="shared" si="0"/>
        <v>6149</v>
      </c>
      <c r="G33" s="26">
        <v>160</v>
      </c>
      <c r="H33" s="26">
        <v>4704</v>
      </c>
      <c r="I33" s="26">
        <f t="shared" si="1"/>
        <v>4864</v>
      </c>
      <c r="J33" s="29">
        <f t="shared" si="2"/>
        <v>0.42937853107344631</v>
      </c>
      <c r="K33" s="3">
        <f t="shared" si="3"/>
        <v>6464</v>
      </c>
      <c r="L33" s="26">
        <f t="shared" si="4"/>
        <v>6464</v>
      </c>
      <c r="M33" s="45"/>
    </row>
    <row r="34" spans="1:13" ht="15.75" x14ac:dyDescent="0.25">
      <c r="A34" s="1">
        <v>27</v>
      </c>
      <c r="B34" s="27" t="s">
        <v>17</v>
      </c>
      <c r="C34" s="26">
        <v>3708</v>
      </c>
      <c r="D34" s="26">
        <v>786</v>
      </c>
      <c r="E34" s="26">
        <v>1577</v>
      </c>
      <c r="F34" s="28">
        <f t="shared" si="0"/>
        <v>2363</v>
      </c>
      <c r="G34" s="26">
        <v>510</v>
      </c>
      <c r="H34" s="26">
        <v>1045</v>
      </c>
      <c r="I34" s="26">
        <f t="shared" si="1"/>
        <v>1555</v>
      </c>
      <c r="J34" s="29">
        <f t="shared" si="2"/>
        <v>0.41936353829557715</v>
      </c>
      <c r="K34" s="3">
        <f t="shared" si="3"/>
        <v>2153</v>
      </c>
      <c r="L34" s="26">
        <f t="shared" si="4"/>
        <v>2153</v>
      </c>
      <c r="M34" s="45"/>
    </row>
    <row r="35" spans="1:13" ht="15.75" x14ac:dyDescent="0.25">
      <c r="A35" s="1">
        <v>28</v>
      </c>
      <c r="B35" s="27" t="s">
        <v>5</v>
      </c>
      <c r="C35" s="26">
        <v>5677</v>
      </c>
      <c r="D35" s="26">
        <v>236</v>
      </c>
      <c r="E35" s="26">
        <v>2725</v>
      </c>
      <c r="F35" s="28">
        <f t="shared" si="0"/>
        <v>2961</v>
      </c>
      <c r="G35" s="26">
        <v>193</v>
      </c>
      <c r="H35" s="26">
        <v>2143</v>
      </c>
      <c r="I35" s="26">
        <f t="shared" si="1"/>
        <v>2336</v>
      </c>
      <c r="J35" s="29">
        <f t="shared" si="2"/>
        <v>0.41148493922846574</v>
      </c>
      <c r="K35" s="3">
        <f t="shared" si="3"/>
        <v>3341</v>
      </c>
      <c r="L35" s="26">
        <f t="shared" si="4"/>
        <v>3341</v>
      </c>
      <c r="M35" s="45"/>
    </row>
    <row r="36" spans="1:13" ht="15.75" x14ac:dyDescent="0.25">
      <c r="A36" s="1">
        <v>29</v>
      </c>
      <c r="B36" s="27" t="s">
        <v>20</v>
      </c>
      <c r="C36" s="26">
        <v>8739</v>
      </c>
      <c r="D36" s="26">
        <v>453</v>
      </c>
      <c r="E36" s="26">
        <v>4732</v>
      </c>
      <c r="F36" s="28">
        <f t="shared" si="0"/>
        <v>5185</v>
      </c>
      <c r="G36" s="26">
        <v>289</v>
      </c>
      <c r="H36" s="26">
        <v>3267</v>
      </c>
      <c r="I36" s="26">
        <f t="shared" si="1"/>
        <v>3556</v>
      </c>
      <c r="J36" s="29">
        <f t="shared" si="2"/>
        <v>0.40691154594347179</v>
      </c>
      <c r="K36" s="3">
        <f t="shared" si="3"/>
        <v>5183</v>
      </c>
      <c r="L36" s="26">
        <f t="shared" si="4"/>
        <v>5183</v>
      </c>
      <c r="M36" s="45"/>
    </row>
    <row r="37" spans="1:13" ht="15.75" x14ac:dyDescent="0.25">
      <c r="A37" s="1">
        <v>30</v>
      </c>
      <c r="B37" s="27" t="s">
        <v>9</v>
      </c>
      <c r="C37" s="26">
        <v>7526</v>
      </c>
      <c r="D37" s="26">
        <v>356</v>
      </c>
      <c r="E37" s="26">
        <v>3268</v>
      </c>
      <c r="F37" s="28">
        <f t="shared" si="0"/>
        <v>3624</v>
      </c>
      <c r="G37" s="26">
        <v>222</v>
      </c>
      <c r="H37" s="26">
        <v>2585</v>
      </c>
      <c r="I37" s="26">
        <f t="shared" si="1"/>
        <v>2807</v>
      </c>
      <c r="J37" s="29">
        <f t="shared" si="2"/>
        <v>0.37297369120382673</v>
      </c>
      <c r="K37" s="3">
        <f t="shared" si="3"/>
        <v>4719</v>
      </c>
      <c r="L37" s="26">
        <f t="shared" si="4"/>
        <v>4719</v>
      </c>
      <c r="M37" s="45"/>
    </row>
    <row r="38" spans="1:13" ht="15.75" x14ac:dyDescent="0.25">
      <c r="A38" s="1">
        <v>31</v>
      </c>
      <c r="B38" s="27" t="s">
        <v>2</v>
      </c>
      <c r="C38" s="26">
        <v>5057</v>
      </c>
      <c r="D38" s="26">
        <v>323</v>
      </c>
      <c r="E38" s="26">
        <v>3038</v>
      </c>
      <c r="F38" s="28">
        <f t="shared" si="0"/>
        <v>3361</v>
      </c>
      <c r="G38" s="26">
        <v>163</v>
      </c>
      <c r="H38" s="26">
        <v>1649</v>
      </c>
      <c r="I38" s="26">
        <f t="shared" si="1"/>
        <v>1812</v>
      </c>
      <c r="J38" s="29">
        <f t="shared" si="2"/>
        <v>0.35831520664425548</v>
      </c>
      <c r="K38" s="3">
        <f t="shared" si="3"/>
        <v>3245</v>
      </c>
      <c r="L38" s="26">
        <f t="shared" si="4"/>
        <v>3245</v>
      </c>
      <c r="M38" s="45"/>
    </row>
    <row r="39" spans="1:13" ht="15.75" x14ac:dyDescent="0.25">
      <c r="A39" s="156" t="s">
        <v>32</v>
      </c>
      <c r="B39" s="156"/>
      <c r="C39" s="43">
        <f>SUM(C8:C38)</f>
        <v>151176</v>
      </c>
      <c r="D39" s="7">
        <f t="shared" ref="D39:I39" si="5">SUM(D8:D38)</f>
        <v>21925</v>
      </c>
      <c r="E39" s="7">
        <f t="shared" si="5"/>
        <v>85081</v>
      </c>
      <c r="F39" s="8">
        <f>SUM(F8:F38)</f>
        <v>107006</v>
      </c>
      <c r="G39" s="7">
        <f t="shared" si="5"/>
        <v>17686</v>
      </c>
      <c r="H39" s="7">
        <f t="shared" si="5"/>
        <v>68358</v>
      </c>
      <c r="I39" s="7">
        <f t="shared" si="5"/>
        <v>86044</v>
      </c>
      <c r="J39" s="14">
        <f t="shared" ref="J39" si="6">I39/C39</f>
        <v>0.56916441763242842</v>
      </c>
      <c r="K39" s="8">
        <f>SUM(K9:K38)</f>
        <v>65320</v>
      </c>
      <c r="L39" s="7">
        <f>SUM(L8:L38)</f>
        <v>65320</v>
      </c>
      <c r="M39" s="45"/>
    </row>
  </sheetData>
  <sortState ref="A8:M38">
    <sortCondition descending="1" ref="J8:J38"/>
  </sortState>
  <mergeCells count="14">
    <mergeCell ref="M5:M7"/>
    <mergeCell ref="D6:F6"/>
    <mergeCell ref="G6:I6"/>
    <mergeCell ref="A39:B39"/>
    <mergeCell ref="A2:L2"/>
    <mergeCell ref="A3:L3"/>
    <mergeCell ref="A4:L4"/>
    <mergeCell ref="A5:A7"/>
    <mergeCell ref="B5:B7"/>
    <mergeCell ref="C5:C7"/>
    <mergeCell ref="D5:I5"/>
    <mergeCell ref="J5:J7"/>
    <mergeCell ref="K5:K7"/>
    <mergeCell ref="L5:L7"/>
  </mergeCells>
  <pageMargins left="0.7" right="0.7" top="0.75" bottom="0.75" header="0.3" footer="0.3"/>
  <pageSetup paperSize="9" scale="89" fitToHeight="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9"/>
  <sheetViews>
    <sheetView topLeftCell="A22" workbookViewId="0">
      <selection activeCell="P37" sqref="A1:XFD1048576"/>
    </sheetView>
  </sheetViews>
  <sheetFormatPr defaultRowHeight="12.75" x14ac:dyDescent="0.2"/>
  <cols>
    <col min="2" max="2" width="14.5703125" customWidth="1"/>
    <col min="3" max="3" width="11.7109375" customWidth="1"/>
    <col min="4" max="4" width="12.140625" customWidth="1"/>
    <col min="5" max="6" width="11.5703125" customWidth="1"/>
    <col min="7" max="7" width="11.140625" customWidth="1"/>
    <col min="8" max="8" width="10.7109375" customWidth="1"/>
    <col min="9" max="9" width="11.85546875" customWidth="1"/>
    <col min="10" max="10" width="12.7109375" customWidth="1"/>
    <col min="11" max="11" width="14.42578125" customWidth="1"/>
  </cols>
  <sheetData>
    <row r="2" spans="1:13" ht="11.25" customHeight="1" x14ac:dyDescent="0.2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1:13" ht="65.25" customHeight="1" x14ac:dyDescent="0.2">
      <c r="A3" s="152" t="s">
        <v>54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</row>
    <row r="4" spans="1:13" ht="16.5" x14ac:dyDescent="0.2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</row>
    <row r="5" spans="1:13" ht="22.5" customHeight="1" x14ac:dyDescent="0.2">
      <c r="A5" s="153" t="s">
        <v>0</v>
      </c>
      <c r="B5" s="153" t="s">
        <v>33</v>
      </c>
      <c r="C5" s="153" t="s">
        <v>39</v>
      </c>
      <c r="D5" s="156" t="s">
        <v>34</v>
      </c>
      <c r="E5" s="156"/>
      <c r="F5" s="156"/>
      <c r="G5" s="156"/>
      <c r="H5" s="156"/>
      <c r="I5" s="156"/>
      <c r="J5" s="153" t="s">
        <v>40</v>
      </c>
      <c r="K5" s="151" t="s">
        <v>44</v>
      </c>
      <c r="L5" s="151" t="s">
        <v>45</v>
      </c>
      <c r="M5" s="157" t="s">
        <v>50</v>
      </c>
    </row>
    <row r="6" spans="1:13" ht="48.75" customHeight="1" x14ac:dyDescent="0.2">
      <c r="A6" s="154"/>
      <c r="B6" s="154"/>
      <c r="C6" s="154"/>
      <c r="D6" s="151" t="s">
        <v>35</v>
      </c>
      <c r="E6" s="151"/>
      <c r="F6" s="151"/>
      <c r="G6" s="151" t="s">
        <v>36</v>
      </c>
      <c r="H6" s="151"/>
      <c r="I6" s="151"/>
      <c r="J6" s="154"/>
      <c r="K6" s="151"/>
      <c r="L6" s="151"/>
      <c r="M6" s="157"/>
    </row>
    <row r="7" spans="1:13" ht="63" x14ac:dyDescent="0.2">
      <c r="A7" s="155"/>
      <c r="B7" s="155"/>
      <c r="C7" s="155"/>
      <c r="D7" s="9" t="s">
        <v>41</v>
      </c>
      <c r="E7" s="60" t="s">
        <v>42</v>
      </c>
      <c r="F7" s="60" t="s">
        <v>43</v>
      </c>
      <c r="G7" s="60" t="s">
        <v>38</v>
      </c>
      <c r="H7" s="60" t="s">
        <v>37</v>
      </c>
      <c r="I7" s="60" t="s">
        <v>43</v>
      </c>
      <c r="J7" s="155"/>
      <c r="K7" s="151"/>
      <c r="L7" s="151"/>
      <c r="M7" s="157"/>
    </row>
    <row r="8" spans="1:13" ht="15.75" x14ac:dyDescent="0.25">
      <c r="A8" s="46">
        <v>1</v>
      </c>
      <c r="B8" s="47" t="s">
        <v>30</v>
      </c>
      <c r="C8" s="46">
        <v>2402</v>
      </c>
      <c r="D8" s="46">
        <v>84</v>
      </c>
      <c r="E8" s="46">
        <v>2774</v>
      </c>
      <c r="F8" s="48">
        <f t="shared" ref="F8:F38" si="0">SUM(D8:E8)</f>
        <v>2858</v>
      </c>
      <c r="G8" s="46">
        <v>53</v>
      </c>
      <c r="H8" s="46">
        <v>2518</v>
      </c>
      <c r="I8" s="46">
        <f t="shared" ref="I8:I38" si="1">SUM(G8:H8)</f>
        <v>2571</v>
      </c>
      <c r="J8" s="49">
        <f t="shared" ref="J8:J38" si="2">I8/C8</f>
        <v>1.0703580349708577</v>
      </c>
      <c r="K8" s="48">
        <v>0</v>
      </c>
      <c r="L8" s="50">
        <v>0</v>
      </c>
      <c r="M8" s="51">
        <v>151</v>
      </c>
    </row>
    <row r="9" spans="1:13" ht="15.75" x14ac:dyDescent="0.25">
      <c r="A9" s="46">
        <v>2</v>
      </c>
      <c r="B9" s="47" t="s">
        <v>27</v>
      </c>
      <c r="C9" s="46">
        <v>1884</v>
      </c>
      <c r="D9" s="46">
        <v>114</v>
      </c>
      <c r="E9" s="46">
        <v>2091</v>
      </c>
      <c r="F9" s="48">
        <f t="shared" si="0"/>
        <v>2205</v>
      </c>
      <c r="G9" s="46">
        <v>84</v>
      </c>
      <c r="H9" s="46">
        <v>1852</v>
      </c>
      <c r="I9" s="46">
        <f t="shared" si="1"/>
        <v>1936</v>
      </c>
      <c r="J9" s="49">
        <f t="shared" si="2"/>
        <v>1.0276008492569002</v>
      </c>
      <c r="K9" s="48">
        <v>0</v>
      </c>
      <c r="L9" s="50">
        <v>0</v>
      </c>
      <c r="M9" s="51">
        <f>I9-C9</f>
        <v>52</v>
      </c>
    </row>
    <row r="10" spans="1:13" ht="15.75" x14ac:dyDescent="0.25">
      <c r="A10" s="46">
        <v>3</v>
      </c>
      <c r="B10" s="47" t="s">
        <v>29</v>
      </c>
      <c r="C10" s="46">
        <v>2116</v>
      </c>
      <c r="D10" s="46">
        <v>384</v>
      </c>
      <c r="E10" s="46">
        <v>1849</v>
      </c>
      <c r="F10" s="48">
        <f t="shared" si="0"/>
        <v>2233</v>
      </c>
      <c r="G10" s="46">
        <v>374</v>
      </c>
      <c r="H10" s="46">
        <v>1747</v>
      </c>
      <c r="I10" s="46">
        <f t="shared" si="1"/>
        <v>2121</v>
      </c>
      <c r="J10" s="49">
        <f t="shared" si="2"/>
        <v>1.0023629489603025</v>
      </c>
      <c r="K10" s="48">
        <v>0</v>
      </c>
      <c r="L10" s="50">
        <v>0</v>
      </c>
      <c r="M10" s="51">
        <v>2</v>
      </c>
    </row>
    <row r="11" spans="1:13" ht="15.75" x14ac:dyDescent="0.25">
      <c r="A11" s="52">
        <v>4</v>
      </c>
      <c r="B11" s="53" t="s">
        <v>31</v>
      </c>
      <c r="C11" s="52">
        <v>3557</v>
      </c>
      <c r="D11" s="52">
        <v>1266</v>
      </c>
      <c r="E11" s="52">
        <v>2257</v>
      </c>
      <c r="F11" s="54">
        <f t="shared" si="0"/>
        <v>3523</v>
      </c>
      <c r="G11" s="52">
        <v>1220</v>
      </c>
      <c r="H11" s="52">
        <v>2079</v>
      </c>
      <c r="I11" s="52">
        <f t="shared" si="1"/>
        <v>3299</v>
      </c>
      <c r="J11" s="55">
        <f t="shared" si="2"/>
        <v>0.92746696654484118</v>
      </c>
      <c r="K11" s="54">
        <f t="shared" ref="K11:K38" si="3">L11/1</f>
        <v>258</v>
      </c>
      <c r="L11" s="56">
        <f t="shared" ref="L11:L38" si="4">C11-I11</f>
        <v>258</v>
      </c>
      <c r="M11" s="57"/>
    </row>
    <row r="12" spans="1:13" ht="15.75" x14ac:dyDescent="0.25">
      <c r="A12" s="15">
        <v>5</v>
      </c>
      <c r="B12" s="16" t="s">
        <v>28</v>
      </c>
      <c r="C12" s="15">
        <v>3189</v>
      </c>
      <c r="D12" s="15">
        <v>164</v>
      </c>
      <c r="E12" s="15">
        <v>2708</v>
      </c>
      <c r="F12" s="17">
        <f t="shared" si="0"/>
        <v>2872</v>
      </c>
      <c r="G12" s="15">
        <v>152</v>
      </c>
      <c r="H12" s="15">
        <v>2383</v>
      </c>
      <c r="I12" s="15">
        <f t="shared" si="1"/>
        <v>2535</v>
      </c>
      <c r="J12" s="18">
        <f t="shared" si="2"/>
        <v>0.79492003762935093</v>
      </c>
      <c r="K12" s="17">
        <f t="shared" si="3"/>
        <v>654</v>
      </c>
      <c r="L12" s="19">
        <f t="shared" si="4"/>
        <v>654</v>
      </c>
      <c r="M12" s="59"/>
    </row>
    <row r="13" spans="1:13" ht="15.75" x14ac:dyDescent="0.25">
      <c r="A13" s="15">
        <v>6</v>
      </c>
      <c r="B13" s="38" t="s">
        <v>13</v>
      </c>
      <c r="C13" s="39">
        <v>4210</v>
      </c>
      <c r="D13" s="39">
        <v>133</v>
      </c>
      <c r="E13" s="39">
        <v>4131</v>
      </c>
      <c r="F13" s="40">
        <f t="shared" si="0"/>
        <v>4264</v>
      </c>
      <c r="G13" s="39">
        <v>90</v>
      </c>
      <c r="H13" s="39">
        <v>3215</v>
      </c>
      <c r="I13" s="15">
        <f t="shared" si="1"/>
        <v>3305</v>
      </c>
      <c r="J13" s="41">
        <f t="shared" si="2"/>
        <v>0.78503562945368166</v>
      </c>
      <c r="K13" s="17">
        <f t="shared" si="3"/>
        <v>905</v>
      </c>
      <c r="L13" s="39">
        <f t="shared" si="4"/>
        <v>905</v>
      </c>
      <c r="M13" s="59"/>
    </row>
    <row r="14" spans="1:13" ht="15.75" x14ac:dyDescent="0.25">
      <c r="A14" s="15">
        <v>7</v>
      </c>
      <c r="B14" s="16" t="s">
        <v>26</v>
      </c>
      <c r="C14" s="15">
        <v>1519</v>
      </c>
      <c r="D14" s="15">
        <v>365</v>
      </c>
      <c r="E14" s="15">
        <v>946</v>
      </c>
      <c r="F14" s="17">
        <f t="shared" si="0"/>
        <v>1311</v>
      </c>
      <c r="G14" s="15">
        <v>354</v>
      </c>
      <c r="H14" s="15">
        <v>806</v>
      </c>
      <c r="I14" s="15">
        <f t="shared" si="1"/>
        <v>1160</v>
      </c>
      <c r="J14" s="18">
        <f t="shared" si="2"/>
        <v>0.76366030283080977</v>
      </c>
      <c r="K14" s="17">
        <f t="shared" si="3"/>
        <v>359</v>
      </c>
      <c r="L14" s="19">
        <f t="shared" si="4"/>
        <v>359</v>
      </c>
      <c r="M14" s="59"/>
    </row>
    <row r="15" spans="1:13" ht="15.75" x14ac:dyDescent="0.25">
      <c r="A15" s="15">
        <v>8</v>
      </c>
      <c r="B15" s="16" t="s">
        <v>14</v>
      </c>
      <c r="C15" s="15">
        <v>3681</v>
      </c>
      <c r="D15" s="15">
        <v>587</v>
      </c>
      <c r="E15" s="15">
        <v>2594</v>
      </c>
      <c r="F15" s="17">
        <f t="shared" si="0"/>
        <v>3181</v>
      </c>
      <c r="G15" s="15">
        <v>469</v>
      </c>
      <c r="H15" s="15">
        <v>2153</v>
      </c>
      <c r="I15" s="15">
        <f t="shared" si="1"/>
        <v>2622</v>
      </c>
      <c r="J15" s="18">
        <f t="shared" si="2"/>
        <v>0.71230643846780761</v>
      </c>
      <c r="K15" s="17">
        <f t="shared" si="3"/>
        <v>1059</v>
      </c>
      <c r="L15" s="19">
        <f t="shared" si="4"/>
        <v>1059</v>
      </c>
      <c r="M15" s="59"/>
    </row>
    <row r="16" spans="1:13" ht="15.75" x14ac:dyDescent="0.25">
      <c r="A16" s="15">
        <v>9</v>
      </c>
      <c r="B16" s="16" t="s">
        <v>24</v>
      </c>
      <c r="C16" s="15">
        <v>2646</v>
      </c>
      <c r="D16" s="15">
        <v>875</v>
      </c>
      <c r="E16" s="15">
        <v>1275</v>
      </c>
      <c r="F16" s="17">
        <f t="shared" si="0"/>
        <v>2150</v>
      </c>
      <c r="G16" s="15">
        <v>794</v>
      </c>
      <c r="H16" s="15">
        <v>1072</v>
      </c>
      <c r="I16" s="15">
        <f t="shared" si="1"/>
        <v>1866</v>
      </c>
      <c r="J16" s="18">
        <f t="shared" si="2"/>
        <v>0.70521541950113376</v>
      </c>
      <c r="K16" s="17">
        <f t="shared" si="3"/>
        <v>780</v>
      </c>
      <c r="L16" s="19">
        <f t="shared" si="4"/>
        <v>780</v>
      </c>
      <c r="M16" s="59"/>
    </row>
    <row r="17" spans="1:13" ht="15.75" x14ac:dyDescent="0.25">
      <c r="A17" s="15">
        <v>10</v>
      </c>
      <c r="B17" s="16" t="s">
        <v>15</v>
      </c>
      <c r="C17" s="15">
        <v>2908</v>
      </c>
      <c r="D17" s="15">
        <v>781</v>
      </c>
      <c r="E17" s="15">
        <v>1751</v>
      </c>
      <c r="F17" s="17">
        <f t="shared" si="0"/>
        <v>2532</v>
      </c>
      <c r="G17" s="15">
        <v>595</v>
      </c>
      <c r="H17" s="15">
        <v>1413</v>
      </c>
      <c r="I17" s="15">
        <f t="shared" si="1"/>
        <v>2008</v>
      </c>
      <c r="J17" s="18">
        <f t="shared" si="2"/>
        <v>0.69050894085281977</v>
      </c>
      <c r="K17" s="17">
        <f t="shared" si="3"/>
        <v>900</v>
      </c>
      <c r="L17" s="19">
        <f t="shared" si="4"/>
        <v>900</v>
      </c>
      <c r="M17" s="59"/>
    </row>
    <row r="18" spans="1:13" ht="15.75" x14ac:dyDescent="0.25">
      <c r="A18" s="15">
        <v>11</v>
      </c>
      <c r="B18" s="16" t="s">
        <v>25</v>
      </c>
      <c r="C18" s="15">
        <v>3939</v>
      </c>
      <c r="D18" s="15">
        <v>1185</v>
      </c>
      <c r="E18" s="15">
        <v>1727</v>
      </c>
      <c r="F18" s="17">
        <f t="shared" si="0"/>
        <v>2912</v>
      </c>
      <c r="G18" s="15">
        <v>1150</v>
      </c>
      <c r="H18" s="15">
        <v>1561</v>
      </c>
      <c r="I18" s="15">
        <f t="shared" si="1"/>
        <v>2711</v>
      </c>
      <c r="J18" s="18">
        <f t="shared" si="2"/>
        <v>0.68824574765168822</v>
      </c>
      <c r="K18" s="17">
        <f t="shared" si="3"/>
        <v>1228</v>
      </c>
      <c r="L18" s="19">
        <f t="shared" si="4"/>
        <v>1228</v>
      </c>
      <c r="M18" s="59"/>
    </row>
    <row r="19" spans="1:13" ht="15.75" x14ac:dyDescent="0.25">
      <c r="A19" s="15">
        <v>12</v>
      </c>
      <c r="B19" s="38" t="s">
        <v>11</v>
      </c>
      <c r="C19" s="39">
        <v>5697</v>
      </c>
      <c r="D19" s="39">
        <v>504</v>
      </c>
      <c r="E19" s="39">
        <v>4003</v>
      </c>
      <c r="F19" s="40">
        <f t="shared" si="0"/>
        <v>4507</v>
      </c>
      <c r="G19" s="39">
        <v>360</v>
      </c>
      <c r="H19" s="39">
        <v>3438</v>
      </c>
      <c r="I19" s="39">
        <f t="shared" si="1"/>
        <v>3798</v>
      </c>
      <c r="J19" s="41">
        <f t="shared" si="2"/>
        <v>0.66666666666666663</v>
      </c>
      <c r="K19" s="17">
        <f t="shared" si="3"/>
        <v>1899</v>
      </c>
      <c r="L19" s="39">
        <f t="shared" si="4"/>
        <v>1899</v>
      </c>
      <c r="M19" s="59"/>
    </row>
    <row r="20" spans="1:13" ht="15.75" x14ac:dyDescent="0.25">
      <c r="A20" s="15">
        <v>13</v>
      </c>
      <c r="B20" s="38" t="s">
        <v>8</v>
      </c>
      <c r="C20" s="39">
        <v>10056</v>
      </c>
      <c r="D20" s="39">
        <v>2872</v>
      </c>
      <c r="E20" s="39">
        <v>4704</v>
      </c>
      <c r="F20" s="40">
        <f t="shared" si="0"/>
        <v>7576</v>
      </c>
      <c r="G20" s="39">
        <v>2511</v>
      </c>
      <c r="H20" s="39">
        <v>4039</v>
      </c>
      <c r="I20" s="39">
        <f t="shared" si="1"/>
        <v>6550</v>
      </c>
      <c r="J20" s="41">
        <f t="shared" si="2"/>
        <v>0.65135242641209223</v>
      </c>
      <c r="K20" s="17">
        <f t="shared" si="3"/>
        <v>3506</v>
      </c>
      <c r="L20" s="39">
        <f t="shared" si="4"/>
        <v>3506</v>
      </c>
      <c r="M20" s="59"/>
    </row>
    <row r="21" spans="1:13" ht="15.75" x14ac:dyDescent="0.25">
      <c r="A21" s="15">
        <v>14</v>
      </c>
      <c r="B21" s="16" t="s">
        <v>6</v>
      </c>
      <c r="C21" s="15">
        <v>4960</v>
      </c>
      <c r="D21" s="15">
        <v>630</v>
      </c>
      <c r="E21" s="15">
        <v>3392</v>
      </c>
      <c r="F21" s="17">
        <f t="shared" si="0"/>
        <v>4022</v>
      </c>
      <c r="G21" s="15">
        <v>471</v>
      </c>
      <c r="H21" s="15">
        <v>2703</v>
      </c>
      <c r="I21" s="15">
        <f t="shared" si="1"/>
        <v>3174</v>
      </c>
      <c r="J21" s="18">
        <f t="shared" si="2"/>
        <v>0.63991935483870965</v>
      </c>
      <c r="K21" s="17">
        <f t="shared" si="3"/>
        <v>1786</v>
      </c>
      <c r="L21" s="19">
        <f t="shared" si="4"/>
        <v>1786</v>
      </c>
      <c r="M21" s="59"/>
    </row>
    <row r="22" spans="1:13" ht="15.75" x14ac:dyDescent="0.25">
      <c r="A22" s="15">
        <v>15</v>
      </c>
      <c r="B22" s="38" t="s">
        <v>16</v>
      </c>
      <c r="C22" s="39">
        <v>6223</v>
      </c>
      <c r="D22" s="39">
        <v>340</v>
      </c>
      <c r="E22" s="39">
        <v>4397</v>
      </c>
      <c r="F22" s="40">
        <f t="shared" si="0"/>
        <v>4737</v>
      </c>
      <c r="G22" s="39">
        <v>254</v>
      </c>
      <c r="H22" s="39">
        <v>3579</v>
      </c>
      <c r="I22" s="39">
        <f t="shared" si="1"/>
        <v>3833</v>
      </c>
      <c r="J22" s="41">
        <f t="shared" si="2"/>
        <v>0.61594086453479024</v>
      </c>
      <c r="K22" s="17">
        <f t="shared" si="3"/>
        <v>2390</v>
      </c>
      <c r="L22" s="39">
        <f t="shared" si="4"/>
        <v>2390</v>
      </c>
      <c r="M22" s="59"/>
    </row>
    <row r="23" spans="1:13" ht="15.75" x14ac:dyDescent="0.25">
      <c r="A23" s="15">
        <v>16</v>
      </c>
      <c r="B23" s="16" t="s">
        <v>23</v>
      </c>
      <c r="C23" s="15">
        <v>3530</v>
      </c>
      <c r="D23" s="15">
        <v>1007</v>
      </c>
      <c r="E23" s="15">
        <v>1661</v>
      </c>
      <c r="F23" s="17">
        <f t="shared" si="0"/>
        <v>2668</v>
      </c>
      <c r="G23" s="15">
        <v>807</v>
      </c>
      <c r="H23" s="15">
        <v>1333</v>
      </c>
      <c r="I23" s="15">
        <f t="shared" si="1"/>
        <v>2140</v>
      </c>
      <c r="J23" s="18">
        <f t="shared" si="2"/>
        <v>0.60623229461756378</v>
      </c>
      <c r="K23" s="17">
        <f t="shared" si="3"/>
        <v>1390</v>
      </c>
      <c r="L23" s="19">
        <f t="shared" si="4"/>
        <v>1390</v>
      </c>
      <c r="M23" s="59"/>
    </row>
    <row r="24" spans="1:13" ht="15.75" x14ac:dyDescent="0.25">
      <c r="A24" s="15">
        <v>17</v>
      </c>
      <c r="B24" s="38" t="s">
        <v>3</v>
      </c>
      <c r="C24" s="39">
        <v>5448</v>
      </c>
      <c r="D24" s="39">
        <v>234</v>
      </c>
      <c r="E24" s="39">
        <v>3825</v>
      </c>
      <c r="F24" s="40">
        <f t="shared" si="0"/>
        <v>4059</v>
      </c>
      <c r="G24" s="39">
        <v>169</v>
      </c>
      <c r="H24" s="39">
        <v>3078</v>
      </c>
      <c r="I24" s="39">
        <f t="shared" si="1"/>
        <v>3247</v>
      </c>
      <c r="J24" s="41">
        <f t="shared" si="2"/>
        <v>0.59599853157121885</v>
      </c>
      <c r="K24" s="17">
        <f t="shared" si="3"/>
        <v>2201</v>
      </c>
      <c r="L24" s="39">
        <f t="shared" si="4"/>
        <v>2201</v>
      </c>
      <c r="M24" s="59"/>
    </row>
    <row r="25" spans="1:13" ht="15.75" x14ac:dyDescent="0.25">
      <c r="A25" s="15">
        <v>18</v>
      </c>
      <c r="B25" s="16" t="s">
        <v>22</v>
      </c>
      <c r="C25" s="15">
        <v>7859</v>
      </c>
      <c r="D25" s="15">
        <v>1693</v>
      </c>
      <c r="E25" s="15">
        <v>4124</v>
      </c>
      <c r="F25" s="17">
        <f t="shared" si="0"/>
        <v>5817</v>
      </c>
      <c r="G25" s="15">
        <v>1554</v>
      </c>
      <c r="H25" s="15">
        <v>3117</v>
      </c>
      <c r="I25" s="15">
        <f t="shared" si="1"/>
        <v>4671</v>
      </c>
      <c r="J25" s="18">
        <f t="shared" si="2"/>
        <v>0.59435042626288337</v>
      </c>
      <c r="K25" s="17">
        <f t="shared" si="3"/>
        <v>3188</v>
      </c>
      <c r="L25" s="19">
        <f t="shared" si="4"/>
        <v>3188</v>
      </c>
      <c r="M25" s="59"/>
    </row>
    <row r="26" spans="1:13" ht="15.75" x14ac:dyDescent="0.25">
      <c r="A26" s="15">
        <v>19</v>
      </c>
      <c r="B26" s="16" t="s">
        <v>21</v>
      </c>
      <c r="C26" s="15">
        <v>3819</v>
      </c>
      <c r="D26" s="15">
        <v>362</v>
      </c>
      <c r="E26" s="15">
        <v>2351</v>
      </c>
      <c r="F26" s="17">
        <f t="shared" si="0"/>
        <v>2713</v>
      </c>
      <c r="G26" s="15">
        <v>164</v>
      </c>
      <c r="H26" s="15">
        <v>2045</v>
      </c>
      <c r="I26" s="15">
        <f t="shared" si="1"/>
        <v>2209</v>
      </c>
      <c r="J26" s="18">
        <f t="shared" si="2"/>
        <v>0.57842367111809379</v>
      </c>
      <c r="K26" s="17">
        <f t="shared" si="3"/>
        <v>1610</v>
      </c>
      <c r="L26" s="19">
        <f t="shared" si="4"/>
        <v>1610</v>
      </c>
      <c r="M26" s="59"/>
    </row>
    <row r="27" spans="1:13" ht="15.75" x14ac:dyDescent="0.25">
      <c r="A27" s="15">
        <v>20</v>
      </c>
      <c r="B27" s="16" t="s">
        <v>12</v>
      </c>
      <c r="C27" s="15">
        <v>3697</v>
      </c>
      <c r="D27" s="15">
        <v>994</v>
      </c>
      <c r="E27" s="15">
        <v>1757</v>
      </c>
      <c r="F27" s="17">
        <f t="shared" si="0"/>
        <v>2751</v>
      </c>
      <c r="G27" s="15">
        <v>652</v>
      </c>
      <c r="H27" s="15">
        <v>1389</v>
      </c>
      <c r="I27" s="15">
        <f t="shared" si="1"/>
        <v>2041</v>
      </c>
      <c r="J27" s="18">
        <f t="shared" si="2"/>
        <v>0.55206924533405466</v>
      </c>
      <c r="K27" s="17">
        <f t="shared" si="3"/>
        <v>1656</v>
      </c>
      <c r="L27" s="19">
        <f t="shared" si="4"/>
        <v>1656</v>
      </c>
      <c r="M27" s="59"/>
    </row>
    <row r="28" spans="1:13" ht="15.75" x14ac:dyDescent="0.25">
      <c r="A28" s="15">
        <v>21</v>
      </c>
      <c r="B28" s="38" t="s">
        <v>4</v>
      </c>
      <c r="C28" s="39">
        <v>4390</v>
      </c>
      <c r="D28" s="39">
        <v>689</v>
      </c>
      <c r="E28" s="39">
        <v>2500</v>
      </c>
      <c r="F28" s="40">
        <f t="shared" si="0"/>
        <v>3189</v>
      </c>
      <c r="G28" s="39">
        <v>470</v>
      </c>
      <c r="H28" s="39">
        <v>1858</v>
      </c>
      <c r="I28" s="39">
        <f t="shared" si="1"/>
        <v>2328</v>
      </c>
      <c r="J28" s="41">
        <f t="shared" si="2"/>
        <v>0.53029612756264233</v>
      </c>
      <c r="K28" s="17">
        <f t="shared" si="3"/>
        <v>2062</v>
      </c>
      <c r="L28" s="39">
        <f t="shared" si="4"/>
        <v>2062</v>
      </c>
      <c r="M28" s="59"/>
    </row>
    <row r="29" spans="1:13" ht="15.75" x14ac:dyDescent="0.25">
      <c r="A29" s="15">
        <v>22</v>
      </c>
      <c r="B29" s="38" t="s">
        <v>19</v>
      </c>
      <c r="C29" s="39">
        <v>6342</v>
      </c>
      <c r="D29" s="39">
        <v>921</v>
      </c>
      <c r="E29" s="39">
        <v>3256</v>
      </c>
      <c r="F29" s="40">
        <f t="shared" si="0"/>
        <v>4177</v>
      </c>
      <c r="G29" s="39">
        <v>767</v>
      </c>
      <c r="H29" s="39">
        <v>2587</v>
      </c>
      <c r="I29" s="39">
        <f t="shared" si="1"/>
        <v>3354</v>
      </c>
      <c r="J29" s="41">
        <f t="shared" si="2"/>
        <v>0.5288552507095553</v>
      </c>
      <c r="K29" s="17">
        <f t="shared" si="3"/>
        <v>2988</v>
      </c>
      <c r="L29" s="39">
        <f t="shared" si="4"/>
        <v>2988</v>
      </c>
      <c r="M29" s="59"/>
    </row>
    <row r="30" spans="1:13" ht="15.75" x14ac:dyDescent="0.25">
      <c r="A30" s="1">
        <v>23</v>
      </c>
      <c r="B30" s="27" t="s">
        <v>10</v>
      </c>
      <c r="C30" s="26">
        <v>3740</v>
      </c>
      <c r="D30" s="26">
        <v>652</v>
      </c>
      <c r="E30" s="26">
        <v>1733</v>
      </c>
      <c r="F30" s="28">
        <f t="shared" si="0"/>
        <v>2385</v>
      </c>
      <c r="G30" s="26">
        <v>441</v>
      </c>
      <c r="H30" s="26">
        <v>1406</v>
      </c>
      <c r="I30" s="26">
        <f t="shared" si="1"/>
        <v>1847</v>
      </c>
      <c r="J30" s="29">
        <f t="shared" si="2"/>
        <v>0.49385026737967913</v>
      </c>
      <c r="K30" s="3">
        <f t="shared" si="3"/>
        <v>1893</v>
      </c>
      <c r="L30" s="26">
        <f t="shared" si="4"/>
        <v>1893</v>
      </c>
      <c r="M30" s="45"/>
    </row>
    <row r="31" spans="1:13" ht="15.75" x14ac:dyDescent="0.25">
      <c r="A31" s="1">
        <v>24</v>
      </c>
      <c r="B31" s="27" t="s">
        <v>7</v>
      </c>
      <c r="C31" s="26">
        <v>6630</v>
      </c>
      <c r="D31" s="26">
        <v>1839</v>
      </c>
      <c r="E31" s="26">
        <v>2175</v>
      </c>
      <c r="F31" s="28">
        <f t="shared" si="0"/>
        <v>4014</v>
      </c>
      <c r="G31" s="26">
        <v>1447</v>
      </c>
      <c r="H31" s="26">
        <v>1787</v>
      </c>
      <c r="I31" s="26">
        <f t="shared" si="1"/>
        <v>3234</v>
      </c>
      <c r="J31" s="29">
        <f t="shared" si="2"/>
        <v>0.48778280542986424</v>
      </c>
      <c r="K31" s="3">
        <f t="shared" si="3"/>
        <v>3396</v>
      </c>
      <c r="L31" s="26">
        <f t="shared" si="4"/>
        <v>3396</v>
      </c>
      <c r="M31" s="45"/>
    </row>
    <row r="32" spans="1:13" ht="15.75" x14ac:dyDescent="0.25">
      <c r="A32" s="1">
        <v>25</v>
      </c>
      <c r="B32" s="27" t="s">
        <v>18</v>
      </c>
      <c r="C32" s="26">
        <v>4699</v>
      </c>
      <c r="D32" s="26">
        <v>842</v>
      </c>
      <c r="E32" s="26">
        <v>1713</v>
      </c>
      <c r="F32" s="28">
        <f t="shared" si="0"/>
        <v>2555</v>
      </c>
      <c r="G32" s="26">
        <v>694</v>
      </c>
      <c r="H32" s="26">
        <v>1400</v>
      </c>
      <c r="I32" s="26">
        <f t="shared" si="1"/>
        <v>2094</v>
      </c>
      <c r="J32" s="29">
        <f t="shared" si="2"/>
        <v>0.44562672909129603</v>
      </c>
      <c r="K32" s="3">
        <f t="shared" si="3"/>
        <v>2605</v>
      </c>
      <c r="L32" s="26">
        <f t="shared" si="4"/>
        <v>2605</v>
      </c>
      <c r="M32" s="45"/>
    </row>
    <row r="33" spans="1:13" ht="15.75" x14ac:dyDescent="0.25">
      <c r="A33" s="1">
        <v>26</v>
      </c>
      <c r="B33" s="27" t="s">
        <v>1</v>
      </c>
      <c r="C33" s="26">
        <v>11328</v>
      </c>
      <c r="D33" s="26">
        <v>246</v>
      </c>
      <c r="E33" s="26">
        <v>6055</v>
      </c>
      <c r="F33" s="28">
        <f t="shared" si="0"/>
        <v>6301</v>
      </c>
      <c r="G33" s="26">
        <v>159</v>
      </c>
      <c r="H33" s="26">
        <v>4873</v>
      </c>
      <c r="I33" s="26">
        <f t="shared" si="1"/>
        <v>5032</v>
      </c>
      <c r="J33" s="29">
        <f t="shared" si="2"/>
        <v>0.4442090395480226</v>
      </c>
      <c r="K33" s="3">
        <f t="shared" si="3"/>
        <v>6296</v>
      </c>
      <c r="L33" s="26">
        <f t="shared" si="4"/>
        <v>6296</v>
      </c>
      <c r="M33" s="45"/>
    </row>
    <row r="34" spans="1:13" ht="15.75" x14ac:dyDescent="0.25">
      <c r="A34" s="1">
        <v>27</v>
      </c>
      <c r="B34" s="27" t="s">
        <v>17</v>
      </c>
      <c r="C34" s="26">
        <v>3708</v>
      </c>
      <c r="D34" s="26">
        <v>787</v>
      </c>
      <c r="E34" s="26">
        <v>1723</v>
      </c>
      <c r="F34" s="28">
        <f t="shared" si="0"/>
        <v>2510</v>
      </c>
      <c r="G34" s="26">
        <v>513</v>
      </c>
      <c r="H34" s="26">
        <v>1117</v>
      </c>
      <c r="I34" s="26">
        <f t="shared" si="1"/>
        <v>1630</v>
      </c>
      <c r="J34" s="29">
        <f t="shared" si="2"/>
        <v>0.43959007551240559</v>
      </c>
      <c r="K34" s="3">
        <f t="shared" si="3"/>
        <v>2078</v>
      </c>
      <c r="L34" s="26">
        <f t="shared" si="4"/>
        <v>2078</v>
      </c>
      <c r="M34" s="45"/>
    </row>
    <row r="35" spans="1:13" ht="15.75" x14ac:dyDescent="0.25">
      <c r="A35" s="1">
        <v>28</v>
      </c>
      <c r="B35" s="27" t="s">
        <v>20</v>
      </c>
      <c r="C35" s="26">
        <v>8739</v>
      </c>
      <c r="D35" s="26">
        <v>448</v>
      </c>
      <c r="E35" s="26">
        <v>4981</v>
      </c>
      <c r="F35" s="28">
        <f t="shared" si="0"/>
        <v>5429</v>
      </c>
      <c r="G35" s="26">
        <v>283</v>
      </c>
      <c r="H35" s="26">
        <v>3487</v>
      </c>
      <c r="I35" s="26">
        <f t="shared" si="1"/>
        <v>3770</v>
      </c>
      <c r="J35" s="29">
        <f t="shared" si="2"/>
        <v>0.43139947362398445</v>
      </c>
      <c r="K35" s="3">
        <f t="shared" si="3"/>
        <v>4969</v>
      </c>
      <c r="L35" s="26">
        <f t="shared" si="4"/>
        <v>4969</v>
      </c>
      <c r="M35" s="45"/>
    </row>
    <row r="36" spans="1:13" ht="15.75" x14ac:dyDescent="0.25">
      <c r="A36" s="1">
        <v>29</v>
      </c>
      <c r="B36" s="27" t="s">
        <v>5</v>
      </c>
      <c r="C36" s="26">
        <v>5677</v>
      </c>
      <c r="D36" s="26">
        <v>244</v>
      </c>
      <c r="E36" s="26">
        <v>2876</v>
      </c>
      <c r="F36" s="28">
        <f t="shared" si="0"/>
        <v>3120</v>
      </c>
      <c r="G36" s="26">
        <v>194</v>
      </c>
      <c r="H36" s="26">
        <v>2228</v>
      </c>
      <c r="I36" s="26">
        <f t="shared" si="1"/>
        <v>2422</v>
      </c>
      <c r="J36" s="29">
        <f t="shared" si="2"/>
        <v>0.42663378545006164</v>
      </c>
      <c r="K36" s="3">
        <f t="shared" si="3"/>
        <v>3255</v>
      </c>
      <c r="L36" s="26">
        <f t="shared" si="4"/>
        <v>3255</v>
      </c>
      <c r="M36" s="45"/>
    </row>
    <row r="37" spans="1:13" ht="15.75" x14ac:dyDescent="0.25">
      <c r="A37" s="64">
        <v>30</v>
      </c>
      <c r="B37" s="65" t="s">
        <v>9</v>
      </c>
      <c r="C37" s="66">
        <v>7526</v>
      </c>
      <c r="D37" s="66">
        <v>365</v>
      </c>
      <c r="E37" s="66">
        <v>3494</v>
      </c>
      <c r="F37" s="67">
        <f t="shared" si="0"/>
        <v>3859</v>
      </c>
      <c r="G37" s="66">
        <v>224</v>
      </c>
      <c r="H37" s="66">
        <v>2743</v>
      </c>
      <c r="I37" s="66">
        <f t="shared" si="1"/>
        <v>2967</v>
      </c>
      <c r="J37" s="68">
        <f t="shared" si="2"/>
        <v>0.3942333244751528</v>
      </c>
      <c r="K37" s="69">
        <f t="shared" si="3"/>
        <v>4559</v>
      </c>
      <c r="L37" s="66">
        <f t="shared" si="4"/>
        <v>4559</v>
      </c>
      <c r="M37" s="70"/>
    </row>
    <row r="38" spans="1:13" ht="15.75" x14ac:dyDescent="0.25">
      <c r="A38" s="64">
        <v>31</v>
      </c>
      <c r="B38" s="65" t="s">
        <v>2</v>
      </c>
      <c r="C38" s="66">
        <v>5057</v>
      </c>
      <c r="D38" s="66">
        <v>323</v>
      </c>
      <c r="E38" s="66">
        <v>3240</v>
      </c>
      <c r="F38" s="67">
        <f t="shared" si="0"/>
        <v>3563</v>
      </c>
      <c r="G38" s="66">
        <v>171</v>
      </c>
      <c r="H38" s="66">
        <v>1811</v>
      </c>
      <c r="I38" s="66">
        <f t="shared" si="1"/>
        <v>1982</v>
      </c>
      <c r="J38" s="68">
        <f t="shared" si="2"/>
        <v>0.39193197547953335</v>
      </c>
      <c r="K38" s="69">
        <f t="shared" si="3"/>
        <v>3075</v>
      </c>
      <c r="L38" s="66">
        <f t="shared" si="4"/>
        <v>3075</v>
      </c>
      <c r="M38" s="70"/>
    </row>
    <row r="39" spans="1:13" ht="15.75" x14ac:dyDescent="0.25">
      <c r="A39" s="156" t="s">
        <v>32</v>
      </c>
      <c r="B39" s="156"/>
      <c r="C39" s="61">
        <f>SUM(C8:C38)</f>
        <v>151176</v>
      </c>
      <c r="D39" s="7">
        <f t="shared" ref="D39:I39" si="5">SUM(D8:D38)</f>
        <v>21930</v>
      </c>
      <c r="E39" s="7">
        <f t="shared" si="5"/>
        <v>88063</v>
      </c>
      <c r="F39" s="8">
        <f>SUM(F8:F38)</f>
        <v>109993</v>
      </c>
      <c r="G39" s="7">
        <f t="shared" si="5"/>
        <v>17640</v>
      </c>
      <c r="H39" s="7">
        <f t="shared" si="5"/>
        <v>70817</v>
      </c>
      <c r="I39" s="7">
        <f t="shared" si="5"/>
        <v>88457</v>
      </c>
      <c r="J39" s="14">
        <f t="shared" ref="J39" si="6">I39/C39</f>
        <v>0.58512594591734135</v>
      </c>
      <c r="K39" s="8">
        <f>SUM(K9:K38)</f>
        <v>62945</v>
      </c>
      <c r="L39" s="7">
        <f>SUM(L8:L38)</f>
        <v>62945</v>
      </c>
      <c r="M39" s="45"/>
    </row>
  </sheetData>
  <sortState ref="A8:M38">
    <sortCondition descending="1" ref="J8:J38"/>
  </sortState>
  <mergeCells count="14">
    <mergeCell ref="M5:M7"/>
    <mergeCell ref="D6:F6"/>
    <mergeCell ref="G6:I6"/>
    <mergeCell ref="A39:B39"/>
    <mergeCell ref="A2:L2"/>
    <mergeCell ref="A3:L3"/>
    <mergeCell ref="A4:L4"/>
    <mergeCell ref="A5:A7"/>
    <mergeCell ref="B5:B7"/>
    <mergeCell ref="C5:C7"/>
    <mergeCell ref="D5:I5"/>
    <mergeCell ref="J5:J7"/>
    <mergeCell ref="K5:K7"/>
    <mergeCell ref="L5:L7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0"/>
  <sheetViews>
    <sheetView topLeftCell="A7" zoomScale="115" zoomScaleNormal="115" workbookViewId="0">
      <selection activeCell="F48" sqref="F48"/>
    </sheetView>
  </sheetViews>
  <sheetFormatPr defaultRowHeight="12.75" x14ac:dyDescent="0.2"/>
  <cols>
    <col min="2" max="2" width="14.5703125" customWidth="1"/>
    <col min="3" max="3" width="11.7109375" customWidth="1"/>
    <col min="4" max="4" width="12.140625" customWidth="1"/>
    <col min="5" max="6" width="11.5703125" customWidth="1"/>
    <col min="7" max="7" width="11.140625" customWidth="1"/>
    <col min="8" max="8" width="10.7109375" customWidth="1"/>
    <col min="9" max="9" width="11.85546875" customWidth="1"/>
    <col min="10" max="10" width="12.7109375" customWidth="1"/>
    <col min="11" max="11" width="14.42578125" customWidth="1"/>
  </cols>
  <sheetData>
    <row r="2" spans="1:12" ht="11.25" customHeight="1" x14ac:dyDescent="0.2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</row>
    <row r="3" spans="1:12" ht="65.25" customHeight="1" x14ac:dyDescent="0.2">
      <c r="A3" s="152" t="s">
        <v>56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</row>
    <row r="4" spans="1:12" ht="16.5" x14ac:dyDescent="0.2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2"/>
    </row>
    <row r="5" spans="1:12" ht="22.5" customHeight="1" x14ac:dyDescent="0.2">
      <c r="A5" s="153" t="s">
        <v>0</v>
      </c>
      <c r="B5" s="153" t="s">
        <v>33</v>
      </c>
      <c r="C5" s="153" t="s">
        <v>39</v>
      </c>
      <c r="D5" s="156" t="s">
        <v>34</v>
      </c>
      <c r="E5" s="156"/>
      <c r="F5" s="156"/>
      <c r="G5" s="156"/>
      <c r="H5" s="156"/>
      <c r="I5" s="156"/>
      <c r="J5" s="153" t="s">
        <v>40</v>
      </c>
      <c r="K5" s="151" t="s">
        <v>55</v>
      </c>
      <c r="L5" s="157" t="s">
        <v>50</v>
      </c>
    </row>
    <row r="6" spans="1:12" ht="48.75" customHeight="1" x14ac:dyDescent="0.2">
      <c r="A6" s="154"/>
      <c r="B6" s="154"/>
      <c r="C6" s="154"/>
      <c r="D6" s="151" t="s">
        <v>35</v>
      </c>
      <c r="E6" s="151"/>
      <c r="F6" s="151"/>
      <c r="G6" s="151" t="s">
        <v>36</v>
      </c>
      <c r="H6" s="151"/>
      <c r="I6" s="151"/>
      <c r="J6" s="154"/>
      <c r="K6" s="151"/>
      <c r="L6" s="157"/>
    </row>
    <row r="7" spans="1:12" ht="63" x14ac:dyDescent="0.2">
      <c r="A7" s="155"/>
      <c r="B7" s="155"/>
      <c r="C7" s="155"/>
      <c r="D7" s="9" t="s">
        <v>41</v>
      </c>
      <c r="E7" s="60" t="s">
        <v>42</v>
      </c>
      <c r="F7" s="60" t="s">
        <v>43</v>
      </c>
      <c r="G7" s="60" t="s">
        <v>38</v>
      </c>
      <c r="H7" s="60" t="s">
        <v>37</v>
      </c>
      <c r="I7" s="60" t="s">
        <v>43</v>
      </c>
      <c r="J7" s="155"/>
      <c r="K7" s="151"/>
      <c r="L7" s="157"/>
    </row>
    <row r="8" spans="1:12" ht="15.75" x14ac:dyDescent="0.25">
      <c r="A8" s="46">
        <v>1</v>
      </c>
      <c r="B8" s="47" t="s">
        <v>30</v>
      </c>
      <c r="C8" s="46">
        <v>2402</v>
      </c>
      <c r="D8" s="46">
        <v>85</v>
      </c>
      <c r="E8" s="46">
        <v>2775</v>
      </c>
      <c r="F8" s="48">
        <f t="shared" ref="F8:F38" si="0">SUM(D8:E8)</f>
        <v>2860</v>
      </c>
      <c r="G8" s="46">
        <v>54</v>
      </c>
      <c r="H8" s="46">
        <v>2534</v>
      </c>
      <c r="I8" s="46">
        <f t="shared" ref="I8:I38" si="1">SUM(G8:H8)</f>
        <v>2588</v>
      </c>
      <c r="J8" s="49">
        <f t="shared" ref="J8:J38" si="2">I8/C8</f>
        <v>1.0774354704412989</v>
      </c>
      <c r="K8" s="48">
        <v>0</v>
      </c>
      <c r="L8" s="51">
        <f>I8-C8</f>
        <v>186</v>
      </c>
    </row>
    <row r="9" spans="1:12" ht="15.75" x14ac:dyDescent="0.25">
      <c r="A9" s="46">
        <v>2</v>
      </c>
      <c r="B9" s="47" t="s">
        <v>27</v>
      </c>
      <c r="C9" s="46">
        <v>1884</v>
      </c>
      <c r="D9" s="46">
        <v>116</v>
      </c>
      <c r="E9" s="46">
        <v>2106</v>
      </c>
      <c r="F9" s="48">
        <f t="shared" si="0"/>
        <v>2222</v>
      </c>
      <c r="G9" s="46">
        <v>84</v>
      </c>
      <c r="H9" s="46">
        <v>1865</v>
      </c>
      <c r="I9" s="46">
        <f t="shared" si="1"/>
        <v>1949</v>
      </c>
      <c r="J9" s="49">
        <f t="shared" si="2"/>
        <v>1.0345010615711252</v>
      </c>
      <c r="K9" s="48">
        <v>0</v>
      </c>
      <c r="L9" s="51">
        <f>I9-C9</f>
        <v>65</v>
      </c>
    </row>
    <row r="10" spans="1:12" ht="15.75" x14ac:dyDescent="0.25">
      <c r="A10" s="46">
        <v>3</v>
      </c>
      <c r="B10" s="47" t="s">
        <v>29</v>
      </c>
      <c r="C10" s="46">
        <v>2116</v>
      </c>
      <c r="D10" s="46">
        <v>403</v>
      </c>
      <c r="E10" s="46">
        <v>1860</v>
      </c>
      <c r="F10" s="48">
        <f t="shared" si="0"/>
        <v>2263</v>
      </c>
      <c r="G10" s="46">
        <v>374</v>
      </c>
      <c r="H10" s="46">
        <v>1751</v>
      </c>
      <c r="I10" s="46">
        <f t="shared" si="1"/>
        <v>2125</v>
      </c>
      <c r="J10" s="49">
        <f t="shared" si="2"/>
        <v>1.0042533081285445</v>
      </c>
      <c r="K10" s="48">
        <v>0</v>
      </c>
      <c r="L10" s="51">
        <f>I10-C10</f>
        <v>9</v>
      </c>
    </row>
    <row r="11" spans="1:12" ht="15.75" x14ac:dyDescent="0.25">
      <c r="A11" s="52">
        <v>4</v>
      </c>
      <c r="B11" s="53" t="s">
        <v>31</v>
      </c>
      <c r="C11" s="52">
        <v>3557</v>
      </c>
      <c r="D11" s="52">
        <v>1189</v>
      </c>
      <c r="E11" s="52">
        <v>2263</v>
      </c>
      <c r="F11" s="54">
        <f t="shared" si="0"/>
        <v>3452</v>
      </c>
      <c r="G11" s="52">
        <v>1118</v>
      </c>
      <c r="H11" s="52">
        <v>2085</v>
      </c>
      <c r="I11" s="52">
        <f t="shared" si="1"/>
        <v>3203</v>
      </c>
      <c r="J11" s="55">
        <f t="shared" si="2"/>
        <v>0.90047793084059602</v>
      </c>
      <c r="K11" s="54">
        <f t="shared" ref="K11:K38" si="3">C11-I11</f>
        <v>354</v>
      </c>
      <c r="L11" s="57"/>
    </row>
    <row r="12" spans="1:12" ht="15.75" x14ac:dyDescent="0.25">
      <c r="A12" s="15">
        <v>5</v>
      </c>
      <c r="B12" s="38" t="s">
        <v>13</v>
      </c>
      <c r="C12" s="39">
        <v>4210</v>
      </c>
      <c r="D12" s="39">
        <v>126</v>
      </c>
      <c r="E12" s="39">
        <v>4243</v>
      </c>
      <c r="F12" s="40">
        <f t="shared" si="0"/>
        <v>4369</v>
      </c>
      <c r="G12" s="39">
        <v>87</v>
      </c>
      <c r="H12" s="39">
        <v>3402</v>
      </c>
      <c r="I12" s="15">
        <f t="shared" si="1"/>
        <v>3489</v>
      </c>
      <c r="J12" s="41">
        <f t="shared" si="2"/>
        <v>0.82874109263657958</v>
      </c>
      <c r="K12" s="17">
        <f t="shared" si="3"/>
        <v>721</v>
      </c>
      <c r="L12" s="59"/>
    </row>
    <row r="13" spans="1:12" ht="15.75" x14ac:dyDescent="0.25">
      <c r="A13" s="15">
        <v>6</v>
      </c>
      <c r="B13" s="16" t="s">
        <v>28</v>
      </c>
      <c r="C13" s="15">
        <v>3189</v>
      </c>
      <c r="D13" s="15">
        <v>164</v>
      </c>
      <c r="E13" s="15">
        <v>2736</v>
      </c>
      <c r="F13" s="17">
        <f t="shared" si="0"/>
        <v>2900</v>
      </c>
      <c r="G13" s="15">
        <v>151</v>
      </c>
      <c r="H13" s="15">
        <v>2408</v>
      </c>
      <c r="I13" s="15">
        <f t="shared" si="1"/>
        <v>2559</v>
      </c>
      <c r="J13" s="18">
        <f t="shared" si="2"/>
        <v>0.80244590780809033</v>
      </c>
      <c r="K13" s="17">
        <f t="shared" si="3"/>
        <v>630</v>
      </c>
      <c r="L13" s="59"/>
    </row>
    <row r="14" spans="1:12" ht="15.75" x14ac:dyDescent="0.25">
      <c r="A14" s="15">
        <v>7</v>
      </c>
      <c r="B14" s="16" t="s">
        <v>26</v>
      </c>
      <c r="C14" s="15">
        <v>1519</v>
      </c>
      <c r="D14" s="15">
        <v>359</v>
      </c>
      <c r="E14" s="15">
        <v>949</v>
      </c>
      <c r="F14" s="17">
        <f t="shared" si="0"/>
        <v>1308</v>
      </c>
      <c r="G14" s="15">
        <v>348</v>
      </c>
      <c r="H14" s="15">
        <v>808</v>
      </c>
      <c r="I14" s="15">
        <f t="shared" si="1"/>
        <v>1156</v>
      </c>
      <c r="J14" s="18">
        <f t="shared" si="2"/>
        <v>0.76102699144173802</v>
      </c>
      <c r="K14" s="17">
        <f t="shared" si="3"/>
        <v>363</v>
      </c>
      <c r="L14" s="59"/>
    </row>
    <row r="15" spans="1:12" ht="15.75" x14ac:dyDescent="0.25">
      <c r="A15" s="15">
        <v>8</v>
      </c>
      <c r="B15" s="16" t="s">
        <v>14</v>
      </c>
      <c r="C15" s="15">
        <v>3681</v>
      </c>
      <c r="D15" s="15">
        <v>559</v>
      </c>
      <c r="E15" s="15">
        <v>2747</v>
      </c>
      <c r="F15" s="17">
        <f t="shared" si="0"/>
        <v>3306</v>
      </c>
      <c r="G15" s="15">
        <v>443</v>
      </c>
      <c r="H15" s="15">
        <v>2322</v>
      </c>
      <c r="I15" s="15">
        <f t="shared" si="1"/>
        <v>2765</v>
      </c>
      <c r="J15" s="18">
        <f t="shared" si="2"/>
        <v>0.75115457756044557</v>
      </c>
      <c r="K15" s="17">
        <f t="shared" si="3"/>
        <v>916</v>
      </c>
      <c r="L15" s="59"/>
    </row>
    <row r="16" spans="1:12" ht="15.75" x14ac:dyDescent="0.25">
      <c r="A16" s="15">
        <v>9</v>
      </c>
      <c r="B16" s="16" t="s">
        <v>15</v>
      </c>
      <c r="C16" s="15">
        <v>2908</v>
      </c>
      <c r="D16" s="15">
        <v>800</v>
      </c>
      <c r="E16" s="15">
        <v>1755</v>
      </c>
      <c r="F16" s="17">
        <f t="shared" si="0"/>
        <v>2555</v>
      </c>
      <c r="G16" s="15">
        <v>621</v>
      </c>
      <c r="H16" s="15">
        <v>1429</v>
      </c>
      <c r="I16" s="15">
        <f t="shared" si="1"/>
        <v>2050</v>
      </c>
      <c r="J16" s="18">
        <f t="shared" si="2"/>
        <v>0.70495185694635487</v>
      </c>
      <c r="K16" s="17">
        <f t="shared" si="3"/>
        <v>858</v>
      </c>
      <c r="L16" s="59"/>
    </row>
    <row r="17" spans="1:12" ht="15.75" x14ac:dyDescent="0.25">
      <c r="A17" s="15">
        <v>10</v>
      </c>
      <c r="B17" s="16" t="s">
        <v>24</v>
      </c>
      <c r="C17" s="15">
        <v>2646</v>
      </c>
      <c r="D17" s="15">
        <v>869</v>
      </c>
      <c r="E17" s="15">
        <v>1276</v>
      </c>
      <c r="F17" s="17">
        <f t="shared" si="0"/>
        <v>2145</v>
      </c>
      <c r="G17" s="15">
        <v>786</v>
      </c>
      <c r="H17" s="15">
        <v>1077</v>
      </c>
      <c r="I17" s="15">
        <f t="shared" si="1"/>
        <v>1863</v>
      </c>
      <c r="J17" s="18">
        <f t="shared" si="2"/>
        <v>0.70408163265306123</v>
      </c>
      <c r="K17" s="17">
        <f t="shared" si="3"/>
        <v>783</v>
      </c>
      <c r="L17" s="59"/>
    </row>
    <row r="18" spans="1:12" ht="15.75" x14ac:dyDescent="0.25">
      <c r="A18" s="15">
        <v>11</v>
      </c>
      <c r="B18" s="16" t="s">
        <v>25</v>
      </c>
      <c r="C18" s="15">
        <v>3939</v>
      </c>
      <c r="D18" s="15">
        <v>1198</v>
      </c>
      <c r="E18" s="15">
        <v>1727</v>
      </c>
      <c r="F18" s="17">
        <f t="shared" si="0"/>
        <v>2925</v>
      </c>
      <c r="G18" s="15">
        <v>1155</v>
      </c>
      <c r="H18" s="15">
        <v>1562</v>
      </c>
      <c r="I18" s="15">
        <f t="shared" si="1"/>
        <v>2717</v>
      </c>
      <c r="J18" s="18">
        <f t="shared" si="2"/>
        <v>0.68976897689768979</v>
      </c>
      <c r="K18" s="17">
        <f t="shared" si="3"/>
        <v>1222</v>
      </c>
      <c r="L18" s="59"/>
    </row>
    <row r="19" spans="1:12" ht="15.75" x14ac:dyDescent="0.25">
      <c r="A19" s="15">
        <v>12</v>
      </c>
      <c r="B19" s="38" t="s">
        <v>11</v>
      </c>
      <c r="C19" s="39">
        <v>5697</v>
      </c>
      <c r="D19" s="39">
        <v>457</v>
      </c>
      <c r="E19" s="39">
        <v>4226</v>
      </c>
      <c r="F19" s="40">
        <f t="shared" si="0"/>
        <v>4683</v>
      </c>
      <c r="G19" s="39">
        <v>341</v>
      </c>
      <c r="H19" s="39">
        <v>3551</v>
      </c>
      <c r="I19" s="39">
        <f t="shared" si="1"/>
        <v>3892</v>
      </c>
      <c r="J19" s="41">
        <f t="shared" si="2"/>
        <v>0.68316657890117605</v>
      </c>
      <c r="K19" s="17">
        <f t="shared" si="3"/>
        <v>1805</v>
      </c>
      <c r="L19" s="59"/>
    </row>
    <row r="20" spans="1:12" ht="15.75" x14ac:dyDescent="0.25">
      <c r="A20" s="15">
        <v>13</v>
      </c>
      <c r="B20" s="38" t="s">
        <v>16</v>
      </c>
      <c r="C20" s="39">
        <v>6223</v>
      </c>
      <c r="D20" s="39">
        <v>315</v>
      </c>
      <c r="E20" s="39">
        <v>4937</v>
      </c>
      <c r="F20" s="40">
        <f t="shared" si="0"/>
        <v>5252</v>
      </c>
      <c r="G20" s="39">
        <v>236</v>
      </c>
      <c r="H20" s="39">
        <v>3841</v>
      </c>
      <c r="I20" s="39">
        <f t="shared" si="1"/>
        <v>4077</v>
      </c>
      <c r="J20" s="41">
        <f t="shared" si="2"/>
        <v>0.65515024907600838</v>
      </c>
      <c r="K20" s="17">
        <f t="shared" si="3"/>
        <v>2146</v>
      </c>
      <c r="L20" s="59"/>
    </row>
    <row r="21" spans="1:12" ht="15.75" x14ac:dyDescent="0.25">
      <c r="A21" s="15">
        <v>14</v>
      </c>
      <c r="B21" s="16" t="s">
        <v>6</v>
      </c>
      <c r="C21" s="15">
        <v>4960</v>
      </c>
      <c r="D21" s="15">
        <v>597</v>
      </c>
      <c r="E21" s="15">
        <v>3513</v>
      </c>
      <c r="F21" s="17">
        <f t="shared" si="0"/>
        <v>4110</v>
      </c>
      <c r="G21" s="15">
        <v>438</v>
      </c>
      <c r="H21" s="15">
        <v>2806</v>
      </c>
      <c r="I21" s="15">
        <f t="shared" si="1"/>
        <v>3244</v>
      </c>
      <c r="J21" s="18">
        <f t="shared" si="2"/>
        <v>0.65403225806451615</v>
      </c>
      <c r="K21" s="17">
        <f t="shared" si="3"/>
        <v>1716</v>
      </c>
      <c r="L21" s="59"/>
    </row>
    <row r="22" spans="1:12" ht="15.75" x14ac:dyDescent="0.25">
      <c r="A22" s="15">
        <v>15</v>
      </c>
      <c r="B22" s="38" t="s">
        <v>8</v>
      </c>
      <c r="C22" s="39">
        <v>10056</v>
      </c>
      <c r="D22" s="39">
        <v>2693</v>
      </c>
      <c r="E22" s="39">
        <v>4715</v>
      </c>
      <c r="F22" s="40">
        <f t="shared" si="0"/>
        <v>7408</v>
      </c>
      <c r="G22" s="39">
        <v>2321</v>
      </c>
      <c r="H22" s="39">
        <v>4146</v>
      </c>
      <c r="I22" s="39">
        <f t="shared" si="1"/>
        <v>6467</v>
      </c>
      <c r="J22" s="41">
        <f t="shared" si="2"/>
        <v>0.64309864757358792</v>
      </c>
      <c r="K22" s="17">
        <f t="shared" si="3"/>
        <v>3589</v>
      </c>
      <c r="L22" s="59"/>
    </row>
    <row r="23" spans="1:12" ht="15.75" x14ac:dyDescent="0.25">
      <c r="A23" s="15">
        <v>16</v>
      </c>
      <c r="B23" s="16" t="s">
        <v>23</v>
      </c>
      <c r="C23" s="15">
        <v>3530</v>
      </c>
      <c r="D23" s="15">
        <v>1049</v>
      </c>
      <c r="E23" s="15">
        <v>1662</v>
      </c>
      <c r="F23" s="17">
        <f t="shared" si="0"/>
        <v>2711</v>
      </c>
      <c r="G23" s="15">
        <v>818</v>
      </c>
      <c r="H23" s="15">
        <v>1346</v>
      </c>
      <c r="I23" s="15">
        <f t="shared" si="1"/>
        <v>2164</v>
      </c>
      <c r="J23" s="18">
        <f t="shared" si="2"/>
        <v>0.61303116147308778</v>
      </c>
      <c r="K23" s="17">
        <f t="shared" si="3"/>
        <v>1366</v>
      </c>
      <c r="L23" s="59"/>
    </row>
    <row r="24" spans="1:12" ht="15.75" x14ac:dyDescent="0.25">
      <c r="A24" s="15">
        <v>17</v>
      </c>
      <c r="B24" s="38" t="s">
        <v>3</v>
      </c>
      <c r="C24" s="39">
        <v>5448</v>
      </c>
      <c r="D24" s="39">
        <v>245</v>
      </c>
      <c r="E24" s="39">
        <v>3829</v>
      </c>
      <c r="F24" s="40">
        <f t="shared" si="0"/>
        <v>4074</v>
      </c>
      <c r="G24" s="39">
        <v>171</v>
      </c>
      <c r="H24" s="39">
        <v>3152</v>
      </c>
      <c r="I24" s="39">
        <f t="shared" si="1"/>
        <v>3323</v>
      </c>
      <c r="J24" s="41">
        <f t="shared" si="2"/>
        <v>0.60994860499265791</v>
      </c>
      <c r="K24" s="17">
        <f t="shared" si="3"/>
        <v>2125</v>
      </c>
      <c r="L24" s="59"/>
    </row>
    <row r="25" spans="1:12" ht="15.75" x14ac:dyDescent="0.25">
      <c r="A25" s="15">
        <v>18</v>
      </c>
      <c r="B25" s="16" t="s">
        <v>22</v>
      </c>
      <c r="C25" s="15">
        <v>7859</v>
      </c>
      <c r="D25" s="15">
        <v>1663</v>
      </c>
      <c r="E25" s="15">
        <v>4325</v>
      </c>
      <c r="F25" s="17">
        <f t="shared" si="0"/>
        <v>5988</v>
      </c>
      <c r="G25" s="15">
        <v>1518</v>
      </c>
      <c r="H25" s="15">
        <v>3272</v>
      </c>
      <c r="I25" s="15">
        <f t="shared" si="1"/>
        <v>4790</v>
      </c>
      <c r="J25" s="18">
        <f t="shared" si="2"/>
        <v>0.60949230181956993</v>
      </c>
      <c r="K25" s="17">
        <f t="shared" si="3"/>
        <v>3069</v>
      </c>
      <c r="L25" s="59"/>
    </row>
    <row r="26" spans="1:12" ht="15.75" x14ac:dyDescent="0.25">
      <c r="A26" s="15">
        <v>19</v>
      </c>
      <c r="B26" s="16" t="s">
        <v>21</v>
      </c>
      <c r="C26" s="15">
        <v>3819</v>
      </c>
      <c r="D26" s="15">
        <v>359</v>
      </c>
      <c r="E26" s="15">
        <v>2381</v>
      </c>
      <c r="F26" s="17">
        <f t="shared" si="0"/>
        <v>2740</v>
      </c>
      <c r="G26" s="15">
        <v>163</v>
      </c>
      <c r="H26" s="15">
        <v>2068</v>
      </c>
      <c r="I26" s="15">
        <f t="shared" si="1"/>
        <v>2231</v>
      </c>
      <c r="J26" s="18">
        <f t="shared" si="2"/>
        <v>0.58418434145064158</v>
      </c>
      <c r="K26" s="17">
        <f t="shared" si="3"/>
        <v>1588</v>
      </c>
      <c r="L26" s="59"/>
    </row>
    <row r="27" spans="1:12" ht="15.75" x14ac:dyDescent="0.25">
      <c r="A27" s="15">
        <v>20</v>
      </c>
      <c r="B27" s="16" t="s">
        <v>12</v>
      </c>
      <c r="C27" s="15">
        <v>3697</v>
      </c>
      <c r="D27" s="15">
        <v>1048</v>
      </c>
      <c r="E27" s="15">
        <v>1763</v>
      </c>
      <c r="F27" s="17">
        <f t="shared" si="0"/>
        <v>2811</v>
      </c>
      <c r="G27" s="15">
        <v>703</v>
      </c>
      <c r="H27" s="15">
        <v>1399</v>
      </c>
      <c r="I27" s="15">
        <f t="shared" si="1"/>
        <v>2102</v>
      </c>
      <c r="J27" s="18">
        <f t="shared" si="2"/>
        <v>0.56856911008926159</v>
      </c>
      <c r="K27" s="17">
        <f t="shared" si="3"/>
        <v>1595</v>
      </c>
      <c r="L27" s="59"/>
    </row>
    <row r="28" spans="1:12" ht="15.75" x14ac:dyDescent="0.25">
      <c r="A28" s="15">
        <v>21</v>
      </c>
      <c r="B28" s="38" t="s">
        <v>4</v>
      </c>
      <c r="C28" s="39">
        <v>4390</v>
      </c>
      <c r="D28" s="39">
        <v>553</v>
      </c>
      <c r="E28" s="39">
        <v>2964</v>
      </c>
      <c r="F28" s="40">
        <f t="shared" si="0"/>
        <v>3517</v>
      </c>
      <c r="G28" s="39">
        <v>375</v>
      </c>
      <c r="H28" s="39">
        <v>2101</v>
      </c>
      <c r="I28" s="39">
        <f t="shared" si="1"/>
        <v>2476</v>
      </c>
      <c r="J28" s="41">
        <f t="shared" si="2"/>
        <v>0.56400911161731204</v>
      </c>
      <c r="K28" s="17">
        <f t="shared" si="3"/>
        <v>1914</v>
      </c>
      <c r="L28" s="59"/>
    </row>
    <row r="29" spans="1:12" ht="15.75" x14ac:dyDescent="0.25">
      <c r="A29" s="15">
        <v>22</v>
      </c>
      <c r="B29" s="38" t="s">
        <v>19</v>
      </c>
      <c r="C29" s="39">
        <v>6342</v>
      </c>
      <c r="D29" s="39">
        <v>842</v>
      </c>
      <c r="E29" s="39">
        <v>3487</v>
      </c>
      <c r="F29" s="40">
        <f t="shared" si="0"/>
        <v>4329</v>
      </c>
      <c r="G29" s="39">
        <v>720</v>
      </c>
      <c r="H29" s="39">
        <v>2785</v>
      </c>
      <c r="I29" s="39">
        <f t="shared" si="1"/>
        <v>3505</v>
      </c>
      <c r="J29" s="41">
        <f t="shared" si="2"/>
        <v>0.55266477451907914</v>
      </c>
      <c r="K29" s="17">
        <f t="shared" si="3"/>
        <v>2837</v>
      </c>
      <c r="L29" s="59"/>
    </row>
    <row r="30" spans="1:12" ht="15.75" x14ac:dyDescent="0.25">
      <c r="A30" s="15">
        <v>23</v>
      </c>
      <c r="B30" s="38" t="s">
        <v>10</v>
      </c>
      <c r="C30" s="39">
        <v>3740</v>
      </c>
      <c r="D30" s="39">
        <v>691</v>
      </c>
      <c r="E30" s="39">
        <v>1743</v>
      </c>
      <c r="F30" s="40">
        <f t="shared" si="0"/>
        <v>2434</v>
      </c>
      <c r="G30" s="39">
        <v>441</v>
      </c>
      <c r="H30" s="39">
        <v>1437</v>
      </c>
      <c r="I30" s="39">
        <f t="shared" si="1"/>
        <v>1878</v>
      </c>
      <c r="J30" s="41">
        <f t="shared" si="2"/>
        <v>0.50213903743315513</v>
      </c>
      <c r="K30" s="17">
        <f t="shared" si="3"/>
        <v>1862</v>
      </c>
      <c r="L30" s="59"/>
    </row>
    <row r="31" spans="1:12" ht="15.75" x14ac:dyDescent="0.25">
      <c r="A31" s="1">
        <v>24</v>
      </c>
      <c r="B31" s="27" t="s">
        <v>7</v>
      </c>
      <c r="C31" s="26">
        <v>6630</v>
      </c>
      <c r="D31" s="26">
        <v>1825</v>
      </c>
      <c r="E31" s="26">
        <v>2221</v>
      </c>
      <c r="F31" s="28">
        <f t="shared" si="0"/>
        <v>4046</v>
      </c>
      <c r="G31" s="26">
        <v>1446</v>
      </c>
      <c r="H31" s="26">
        <v>1851</v>
      </c>
      <c r="I31" s="26">
        <f t="shared" si="1"/>
        <v>3297</v>
      </c>
      <c r="J31" s="29">
        <f t="shared" si="2"/>
        <v>0.49728506787330318</v>
      </c>
      <c r="K31" s="3">
        <f t="shared" si="3"/>
        <v>3333</v>
      </c>
      <c r="L31" s="45"/>
    </row>
    <row r="32" spans="1:12" ht="15.75" x14ac:dyDescent="0.25">
      <c r="A32" s="1">
        <v>25</v>
      </c>
      <c r="B32" s="27" t="s">
        <v>17</v>
      </c>
      <c r="C32" s="26">
        <v>3708</v>
      </c>
      <c r="D32" s="26">
        <v>800</v>
      </c>
      <c r="E32" s="26">
        <v>1768</v>
      </c>
      <c r="F32" s="28">
        <f t="shared" si="0"/>
        <v>2568</v>
      </c>
      <c r="G32" s="26">
        <v>519</v>
      </c>
      <c r="H32" s="26">
        <v>1173</v>
      </c>
      <c r="I32" s="26">
        <f t="shared" si="1"/>
        <v>1692</v>
      </c>
      <c r="J32" s="29">
        <f t="shared" si="2"/>
        <v>0.4563106796116505</v>
      </c>
      <c r="K32" s="3">
        <f t="shared" si="3"/>
        <v>2016</v>
      </c>
      <c r="L32" s="45"/>
    </row>
    <row r="33" spans="1:12" ht="15.75" x14ac:dyDescent="0.25">
      <c r="A33" s="1">
        <v>26</v>
      </c>
      <c r="B33" s="27" t="s">
        <v>20</v>
      </c>
      <c r="C33" s="26">
        <v>8739</v>
      </c>
      <c r="D33" s="26">
        <v>454</v>
      </c>
      <c r="E33" s="26">
        <v>5420</v>
      </c>
      <c r="F33" s="28">
        <f t="shared" si="0"/>
        <v>5874</v>
      </c>
      <c r="G33" s="26">
        <v>288</v>
      </c>
      <c r="H33" s="26">
        <v>3693</v>
      </c>
      <c r="I33" s="26">
        <f t="shared" si="1"/>
        <v>3981</v>
      </c>
      <c r="J33" s="29">
        <f t="shared" si="2"/>
        <v>0.45554411259869548</v>
      </c>
      <c r="K33" s="3">
        <f t="shared" si="3"/>
        <v>4758</v>
      </c>
      <c r="L33" s="45"/>
    </row>
    <row r="34" spans="1:12" ht="15.75" x14ac:dyDescent="0.25">
      <c r="A34" s="1">
        <v>27</v>
      </c>
      <c r="B34" s="27" t="s">
        <v>18</v>
      </c>
      <c r="C34" s="26">
        <v>4699</v>
      </c>
      <c r="D34" s="26">
        <v>869</v>
      </c>
      <c r="E34" s="26">
        <v>1716</v>
      </c>
      <c r="F34" s="28">
        <f t="shared" si="0"/>
        <v>2585</v>
      </c>
      <c r="G34" s="26">
        <v>703</v>
      </c>
      <c r="H34" s="26">
        <v>1402</v>
      </c>
      <c r="I34" s="26">
        <f t="shared" si="1"/>
        <v>2105</v>
      </c>
      <c r="J34" s="29">
        <f t="shared" si="2"/>
        <v>0.44796765269206212</v>
      </c>
      <c r="K34" s="3">
        <f t="shared" si="3"/>
        <v>2594</v>
      </c>
      <c r="L34" s="45"/>
    </row>
    <row r="35" spans="1:12" ht="15.75" x14ac:dyDescent="0.25">
      <c r="A35" s="1">
        <v>28</v>
      </c>
      <c r="B35" s="27" t="s">
        <v>1</v>
      </c>
      <c r="C35" s="26">
        <v>11328</v>
      </c>
      <c r="D35" s="26">
        <v>243</v>
      </c>
      <c r="E35" s="26">
        <v>6183</v>
      </c>
      <c r="F35" s="28">
        <f t="shared" si="0"/>
        <v>6426</v>
      </c>
      <c r="G35" s="26">
        <v>151</v>
      </c>
      <c r="H35" s="26">
        <v>4912</v>
      </c>
      <c r="I35" s="26">
        <f t="shared" si="1"/>
        <v>5063</v>
      </c>
      <c r="J35" s="29">
        <f t="shared" si="2"/>
        <v>0.44694562146892658</v>
      </c>
      <c r="K35" s="3">
        <f t="shared" si="3"/>
        <v>6265</v>
      </c>
      <c r="L35" s="45"/>
    </row>
    <row r="36" spans="1:12" ht="15.75" x14ac:dyDescent="0.25">
      <c r="A36" s="1">
        <v>29</v>
      </c>
      <c r="B36" s="27" t="s">
        <v>5</v>
      </c>
      <c r="C36" s="26">
        <v>5677</v>
      </c>
      <c r="D36" s="26">
        <v>240</v>
      </c>
      <c r="E36" s="26">
        <v>3052</v>
      </c>
      <c r="F36" s="28">
        <f t="shared" si="0"/>
        <v>3292</v>
      </c>
      <c r="G36" s="26">
        <v>192</v>
      </c>
      <c r="H36" s="26">
        <v>2305</v>
      </c>
      <c r="I36" s="26">
        <f t="shared" si="1"/>
        <v>2497</v>
      </c>
      <c r="J36" s="29">
        <f t="shared" si="2"/>
        <v>0.43984498855029064</v>
      </c>
      <c r="K36" s="3">
        <f t="shared" si="3"/>
        <v>3180</v>
      </c>
      <c r="L36" s="45"/>
    </row>
    <row r="37" spans="1:12" ht="15.75" x14ac:dyDescent="0.25">
      <c r="A37" s="1">
        <v>30</v>
      </c>
      <c r="B37" s="27" t="s">
        <v>2</v>
      </c>
      <c r="C37" s="26">
        <v>5057</v>
      </c>
      <c r="D37" s="26">
        <v>224</v>
      </c>
      <c r="E37" s="26">
        <v>3569</v>
      </c>
      <c r="F37" s="28">
        <f t="shared" si="0"/>
        <v>3793</v>
      </c>
      <c r="G37" s="26">
        <v>119</v>
      </c>
      <c r="H37" s="26">
        <v>1940</v>
      </c>
      <c r="I37" s="26">
        <f t="shared" si="1"/>
        <v>2059</v>
      </c>
      <c r="J37" s="29">
        <f t="shared" si="2"/>
        <v>0.40715839430492384</v>
      </c>
      <c r="K37" s="3">
        <f t="shared" si="3"/>
        <v>2998</v>
      </c>
      <c r="L37" s="45"/>
    </row>
    <row r="38" spans="1:12" ht="15.75" x14ac:dyDescent="0.25">
      <c r="A38" s="64">
        <v>31</v>
      </c>
      <c r="B38" s="65" t="s">
        <v>9</v>
      </c>
      <c r="C38" s="66">
        <v>7526</v>
      </c>
      <c r="D38" s="66">
        <v>359</v>
      </c>
      <c r="E38" s="66">
        <v>3681</v>
      </c>
      <c r="F38" s="67">
        <f t="shared" si="0"/>
        <v>4040</v>
      </c>
      <c r="G38" s="66">
        <v>223</v>
      </c>
      <c r="H38" s="66">
        <v>2781</v>
      </c>
      <c r="I38" s="66">
        <f t="shared" si="1"/>
        <v>3004</v>
      </c>
      <c r="J38" s="68">
        <f t="shared" si="2"/>
        <v>0.39914961466914695</v>
      </c>
      <c r="K38" s="69">
        <f t="shared" si="3"/>
        <v>4522</v>
      </c>
      <c r="L38" s="70"/>
    </row>
    <row r="39" spans="1:12" ht="15.75" x14ac:dyDescent="0.25">
      <c r="A39" s="156" t="s">
        <v>32</v>
      </c>
      <c r="B39" s="156"/>
      <c r="C39" s="61">
        <f>SUM(C8:C38)</f>
        <v>151176</v>
      </c>
      <c r="D39" s="7">
        <f t="shared" ref="D39:I39" si="4">SUM(D8:D38)</f>
        <v>21394</v>
      </c>
      <c r="E39" s="7">
        <f t="shared" si="4"/>
        <v>91592</v>
      </c>
      <c r="F39" s="8">
        <f>SUM(F8:F38)</f>
        <v>112986</v>
      </c>
      <c r="G39" s="7">
        <f t="shared" si="4"/>
        <v>17107</v>
      </c>
      <c r="H39" s="7">
        <f t="shared" si="4"/>
        <v>73204</v>
      </c>
      <c r="I39" s="7">
        <f t="shared" si="4"/>
        <v>90311</v>
      </c>
      <c r="J39" s="14">
        <f t="shared" ref="J39" si="5">I39/C39</f>
        <v>0.59738979732232633</v>
      </c>
      <c r="K39" s="8">
        <f>SUM(K8:K38)</f>
        <v>61125</v>
      </c>
      <c r="L39" s="45"/>
    </row>
    <row r="40" spans="1:12" x14ac:dyDescent="0.2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</row>
  </sheetData>
  <sortState ref="A8:L38">
    <sortCondition descending="1" ref="J8:J38"/>
  </sortState>
  <mergeCells count="13">
    <mergeCell ref="L5:L7"/>
    <mergeCell ref="D6:F6"/>
    <mergeCell ref="G6:I6"/>
    <mergeCell ref="A39:B39"/>
    <mergeCell ref="A2:K2"/>
    <mergeCell ref="A3:K3"/>
    <mergeCell ref="A4:K4"/>
    <mergeCell ref="A5:A7"/>
    <mergeCell ref="B5:B7"/>
    <mergeCell ref="C5:C7"/>
    <mergeCell ref="D5:I5"/>
    <mergeCell ref="J5:J7"/>
    <mergeCell ref="K5:K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1B0092FDC0654A8FA7FDA17DC04488" ma:contentTypeVersion="4" ma:contentTypeDescription="Create a new document." ma:contentTypeScope="" ma:versionID="0b0ee86411ef9e565240e4c24d65773b">
  <xsd:schema xmlns:xsd="http://www.w3.org/2001/XMLSchema" xmlns:xs="http://www.w3.org/2001/XMLSchema" xmlns:p="http://schemas.microsoft.com/office/2006/metadata/properties" xmlns:ns2="d59a7d9b-b8ab-4fd8-8747-a792ee11e21d" targetNamespace="http://schemas.microsoft.com/office/2006/metadata/properties" ma:root="true" ma:fieldsID="82ecbbe65a039288a64e9d8615835c11" ns2:_="">
    <xsd:import namespace="d59a7d9b-b8ab-4fd8-8747-a792ee11e21d"/>
    <xsd:element name="properties">
      <xsd:complexType>
        <xsd:sequence>
          <xsd:element name="documentManagement">
            <xsd:complexType>
              <xsd:all>
                <xsd:element ref="ns2:NoiDung" minOccurs="0"/>
                <xsd:element ref="ns2:NgayBatDau" minOccurs="0"/>
                <xsd:element ref="ns2:NgayKetThuc" minOccurs="0"/>
                <xsd:element ref="ns2:TenVanBa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9a7d9b-b8ab-4fd8-8747-a792ee11e21d" elementFormDefault="qualified">
    <xsd:import namespace="http://schemas.microsoft.com/office/2006/documentManagement/types"/>
    <xsd:import namespace="http://schemas.microsoft.com/office/infopath/2007/PartnerControls"/>
    <xsd:element name="NoiDung" ma:index="8" nillable="true" ma:displayName="NoiDung" ma:internalName="NoiDung">
      <xsd:simpleType>
        <xsd:restriction base="dms:Note">
          <xsd:maxLength value="255"/>
        </xsd:restriction>
      </xsd:simpleType>
    </xsd:element>
    <xsd:element name="NgayBatDau" ma:index="9" nillable="true" ma:displayName="NgayBatDau" ma:format="DateOnly" ma:internalName="NgayBatDau">
      <xsd:simpleType>
        <xsd:restriction base="dms:DateTime"/>
      </xsd:simpleType>
    </xsd:element>
    <xsd:element name="NgayKetThuc" ma:index="10" nillable="true" ma:displayName="NgayKetThuc" ma:format="DateOnly" ma:internalName="NgayKetThuc">
      <xsd:simpleType>
        <xsd:restriction base="dms:DateTime"/>
      </xsd:simpleType>
    </xsd:element>
    <xsd:element name="TenVanBan" ma:index="11" nillable="true" ma:displayName="TenVanBan" ma:internalName="TenVanBa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gayKetThuc xmlns="d59a7d9b-b8ab-4fd8-8747-a792ee11e21d" xsi:nil="true"/>
    <NoiDung xmlns="d59a7d9b-b8ab-4fd8-8747-a792ee11e21d" xsi:nil="true"/>
    <TenVanBan xmlns="d59a7d9b-b8ab-4fd8-8747-a792ee11e21d" xsi:nil="true"/>
    <NgayBatDau xmlns="d59a7d9b-b8ab-4fd8-8747-a792ee11e21d" xsi:nil="true"/>
  </documentManagement>
</p:properties>
</file>

<file path=customXml/itemProps1.xml><?xml version="1.0" encoding="utf-8"?>
<ds:datastoreItem xmlns:ds="http://schemas.openxmlformats.org/officeDocument/2006/customXml" ds:itemID="{52E08F91-73E4-4AF2-BBDE-DC3DA51A8325}"/>
</file>

<file path=customXml/itemProps2.xml><?xml version="1.0" encoding="utf-8"?>
<ds:datastoreItem xmlns:ds="http://schemas.openxmlformats.org/officeDocument/2006/customXml" ds:itemID="{9B48AC89-F5EE-4B80-AE4E-F89DBDDAB81D}"/>
</file>

<file path=customXml/itemProps3.xml><?xml version="1.0" encoding="utf-8"?>
<ds:datastoreItem xmlns:ds="http://schemas.openxmlformats.org/officeDocument/2006/customXml" ds:itemID="{799E4B1D-9ED7-4E45-808D-C34EEF00B18B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26.6</vt:lpstr>
      <vt:lpstr>27.6</vt:lpstr>
      <vt:lpstr>28.6</vt:lpstr>
      <vt:lpstr>Sheet1</vt:lpstr>
      <vt:lpstr>29.6</vt:lpstr>
      <vt:lpstr>30.6</vt:lpstr>
      <vt:lpstr>14h 30.6</vt:lpstr>
      <vt:lpstr>Sheet2</vt:lpstr>
      <vt:lpstr>01.7</vt:lpstr>
      <vt:lpstr>Sheet4</vt:lpstr>
      <vt:lpstr>3.7</vt:lpstr>
      <vt:lpstr>4.7</vt:lpstr>
      <vt:lpstr>5.7</vt:lpstr>
      <vt:lpstr>06.7</vt:lpstr>
      <vt:lpstr>12.7</vt:lpstr>
      <vt:lpstr>13.7</vt:lpstr>
      <vt:lpstr>15.7</vt:lpstr>
      <vt:lpstr>Sheet3</vt:lpstr>
      <vt:lpstr>17.7</vt:lpstr>
      <vt:lpstr>18.7</vt:lpstr>
      <vt:lpstr>19.7</vt:lpstr>
      <vt:lpstr>20.7</vt:lpstr>
      <vt:lpstr>21.7</vt:lpstr>
      <vt:lpstr> Chỉ tiêu đến 30.7</vt:lpstr>
      <vt:lpstr>24.7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dc:description/>
  <cp:lastModifiedBy>NGUYENTOAN</cp:lastModifiedBy>
  <cp:revision>5</cp:revision>
  <cp:lastPrinted>2023-07-25T01:35:59Z</cp:lastPrinted>
  <dcterms:created xsi:type="dcterms:W3CDTF">2017-10-20T23:41:04Z</dcterms:created>
  <dcterms:modified xsi:type="dcterms:W3CDTF">2023-07-25T08:58:49Z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0x010100ED1B0092FDC0654A8FA7FDA17DC04488</vt:lpwstr>
  </property>
</Properties>
</file>